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'!$A$1:$M$46</definedName>
    <definedName name="_xlnm.Print_Area" localSheetId="3">'розділ 3'!$A$1:$K$75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<sst xmlns="http://schemas.openxmlformats.org/spreadsheetml/2006/main" count="293" uniqueCount="220">
  <si>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</si>
  <si>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</si>
  <si>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</si>
  <si>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</si>
  <si>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</si>
  <si>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</si>
  <si>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</si>
  <si>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</si>
  <si>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</si>
  <si>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</si>
  <si>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</si>
  <si>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</si>
  <si>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</si>
  <si>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</si>
  <si>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</si>
  <si>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</si>
  <si>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</si>
  <si>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</si>
  <si>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</si>
  <si>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</si>
  <si>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</si>
  <si>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</si>
  <si>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</si>
  <si>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</si>
  <si>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</si>
  <si>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</si>
  <si>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</si>
  <si>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</si>
  <si>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</si>
  <si>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</si>
  <si>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</si>
  <si>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</si>
  <si>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</si>
  <si>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</si>
  <si>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</si>
  <si>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</si>
  <si>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</si>
  <si>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</si>
  <si>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</si>
  <si>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</si>
  <si>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</si>
  <si>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</si>
  <si>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</si>
  <si>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</si>
  <si>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</si>
  <si>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</si>
  <si>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</si>
  <si>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</si>
  <si>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</si>
  <si>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</si>
  <si>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</si>
  <si>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</si>
  <si>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</si>
  <si>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</si>
  <si>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</si>
  <si>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</si>
  <si>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</si>
  <si>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</si>
  <si>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</si>
  <si>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</si>
  <si>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</si>
  <si>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</si>
  <si>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</si>
  <si>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</si>
  <si>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</si>
  <si>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</si>
  <si>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</si>
  <si>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</si>
  <si>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</si>
  <si>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</si>
  <si>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</si>
  <si>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</si>
  <si>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</si>
  <si>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</si>
  <si>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</si>
  <si>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</si>
  <si>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</si>
  <si>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</si>
  <si>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</si>
  <si>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</si>
  <si>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</si>
  <si>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</si>
  <si>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</si>
  <si>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</si>
  <si>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</si>
  <si>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</si>
  <si>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</si>
  <si>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</si>
  <si>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</si>
  <si>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</si>
  <si>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</si>
  <si>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</si>
  <si>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</si>
  <si>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</si>
  <si>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</si>
  <si>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</si>
  <si>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</si>
  <si>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</si>
  <si>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</si>
  <si>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</si>
  <si>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</si>
  <si>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</si>
  <si>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</si>
  <si>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</si>
  <si>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</si>
  <si>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</si>
  <si>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</si>
  <si>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</si>
  <si>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</si>
  <si>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</si>
  <si>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</si>
  <si>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</si>
  <si>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</si>
  <si>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</si>
  <si>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</si>
  <si>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</si>
  <si>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</si>
  <si>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</si>
  <si>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</si>
  <si>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</si>
  <si>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</si>
  <si>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</si>
  <si>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</si>
  <si>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</si>
  <si>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</si>
  <si>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</si>
  <si>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</si>
  <si>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</si>
  <si>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</si>
  <si>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</si>
  <si>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</si>
  <si>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</si>
  <si>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</si>
  <si>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</si>
  <si>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</si>
  <si>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</si>
  <si>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</si>
  <si>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</si>
  <si>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</si>
  <si>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</si>
  <si>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</si>
  <si>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</si>
  <si>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</si>
  <si>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</si>
  <si>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</si>
  <si>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</si>
  <si>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</si>
  <si>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</si>
  <si>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</si>
  <si>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</si>
  <si>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</si>
  <si>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</si>
  <si>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</si>
  <si>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</si>
  <si>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</si>
  <si>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</si>
  <si>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</si>
  <si>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</si>
  <si>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</si>
  <si>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</si>
  <si>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</si>
  <si>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</si>
  <si>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</si>
  <si>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</si>
  <si>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</si>
  <si>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</si>
  <si>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</si>
  <si>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</si>
  <si>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</si>
  <si>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</si>
  <si>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</si>
  <si>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</si>
  <si>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</si>
  <si>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</si>
  <si>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</si>
  <si>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</si>
  <si>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</si>
  <si>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</si>
  <si>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</si>
  <si>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</si>
  <si>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</si>
  <si>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</si>
  <si>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</si>
  <si>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</si>
  <si>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</si>
  <si>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</si>
  <si>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</si>
  <si>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</si>
  <si>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</si>
  <si>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</si>
  <si>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</si>
  <si>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</si>
  <si>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</si>
  <si>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</si>
  <si>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</si>
  <si>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</si>
  <si>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</si>
  <si>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</si>
  <si>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</si>
  <si>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</si>
  <si>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</si>
  <si>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</si>
  <si>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</si>
  <si>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</si>
  <si>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</si>
  <si>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</si>
  <si>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</si>
  <si>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</si>
  <si>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</si>
  <si>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</si>
  <si>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</si>
  <si>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</si>
  <si>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Березанський міський суд Київської області</t>
  </si>
  <si>
    <t>07541.м. Березань.вул. Шевченків шлях 30-А</t>
  </si>
  <si>
    <t>Доручення судів України / іноземних судів</t>
  </si>
  <si>
    <t xml:space="preserve">Розглянуто справ судом присяжних </t>
  </si>
  <si>
    <t>Р.М. Лялик</t>
  </si>
  <si>
    <t>А.В. Семенчук</t>
  </si>
  <si>
    <t>inbox@be.ko.court.gov.ua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</si>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</sst>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91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&amp;LB5DB65BC&amp;C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47"/>
  <sheetViews>
    <sheetView view="pageLayout" zoomScaleSheetLayoutView="38" workbookViewId="0" topLeftCell="A1">
      <selection activeCell="M51" sqref="M51"/>
    </sheetView>
  </sheetViews>
  <sheetFormatPr defaultColWidth="9.00390625" defaultRowHeight="12.75"/>
  <cols>
    <col min="1" max="1" width="9.125" style="3" customWidth="1"/>
    <col min="2" max="2" width="5.625" style="5" customWidth="1"/>
    <col min="3" max="3" width="6.625" style="3" customWidth="1"/>
    <col min="4" max="4" width="40.25390625" style="3" customWidth="1"/>
    <col min="5" max="5" width="5.00390625" style="3" customWidth="1"/>
    <col min="6" max="6" width="10.125" style="3" customWidth="1"/>
    <col min="7" max="7" width="10.375" style="3" customWidth="1"/>
    <col min="8" max="8" width="9.00390625" style="3" customWidth="1"/>
    <col min="9" max="9" width="9.625" style="3" customWidth="1"/>
    <col min="10" max="10" width="10.125" style="3" customWidth="1"/>
    <col min="11" max="11" width="8.25390625" style="3" customWidth="1"/>
    <col min="12" max="12" width="9.00390625" style="3" customWidth="1"/>
    <col min="13" max="13" width="9.125" style="92" customWidth="1"/>
    <col min="14" max="16384" width="9.125" style="3" customWidth="1"/>
  </cols>
  <sheetData>
    <row r="1" spans="2:13" s="4" customFormat="1" ht="21.75" customHeight="1">
      <c r="B1" s="157" t="s">
        <v>190</v>
      </c>
      <c r="C1" s="157"/>
      <c r="D1" s="157"/>
      <c r="E1" s="157"/>
      <c r="F1" s="157"/>
      <c r="G1" s="157"/>
      <c r="H1" s="157"/>
      <c r="I1" s="157"/>
      <c r="J1" s="157"/>
      <c r="K1" s="157"/>
      <c r="L1" s="122"/>
      <c r="M1" s="89"/>
    </row>
    <row r="2" spans="2:12" s="4" customFormat="1" ht="30" customHeight="1">
      <c r="B2" s="159" t="s">
        <v>4</v>
      </c>
      <c r="C2" s="159"/>
      <c r="D2" s="159"/>
      <c r="E2" s="158" t="s">
        <v>26</v>
      </c>
      <c r="F2" s="160" t="s">
        <v>119</v>
      </c>
      <c r="G2" s="160"/>
      <c r="H2" s="160"/>
      <c r="I2" s="160" t="s">
        <v>107</v>
      </c>
      <c r="J2" s="160"/>
      <c r="K2" s="162" t="s">
        <v>27</v>
      </c>
      <c r="L2" s="162"/>
    </row>
    <row r="3" spans="2:13" s="4" customFormat="1" ht="30.75" customHeight="1">
      <c r="B3" s="159"/>
      <c r="C3" s="159"/>
      <c r="D3" s="159"/>
      <c r="E3" s="158"/>
      <c r="F3" s="162" t="s">
        <v>0</v>
      </c>
      <c r="G3" s="161" t="s">
        <v>151</v>
      </c>
      <c r="H3" s="161"/>
      <c r="I3" s="160"/>
      <c r="J3" s="160"/>
      <c r="K3" s="162"/>
      <c r="L3" s="162"/>
      <c r="M3" s="98"/>
    </row>
    <row r="4" spans="2:13" s="4" customFormat="1" ht="120" customHeight="1">
      <c r="B4" s="159"/>
      <c r="C4" s="159"/>
      <c r="D4" s="159"/>
      <c r="E4" s="158"/>
      <c r="F4" s="162"/>
      <c r="G4" s="72" t="s">
        <v>150</v>
      </c>
      <c r="H4" s="73" t="s">
        <v>149</v>
      </c>
      <c r="I4" s="9" t="s">
        <v>0</v>
      </c>
      <c r="J4" s="71" t="s">
        <v>45</v>
      </c>
      <c r="K4" s="9" t="s">
        <v>0</v>
      </c>
      <c r="L4" s="43" t="s">
        <v>92</v>
      </c>
      <c r="M4" s="89"/>
    </row>
    <row r="5" spans="2:13" s="78" customFormat="1" ht="10.5" customHeight="1">
      <c r="B5" s="182" t="s">
        <v>2</v>
      </c>
      <c r="C5" s="183"/>
      <c r="D5" s="184"/>
      <c r="E5" s="77" t="s">
        <v>3</v>
      </c>
      <c r="F5" s="77">
        <v>1</v>
      </c>
      <c r="G5" s="77">
        <v>2</v>
      </c>
      <c r="H5" s="77">
        <v>3</v>
      </c>
      <c r="I5" s="77">
        <v>4</v>
      </c>
      <c r="J5" s="77">
        <v>5</v>
      </c>
      <c r="K5" s="77">
        <v>6</v>
      </c>
      <c r="L5" s="77">
        <v>7</v>
      </c>
      <c r="M5" s="90"/>
    </row>
    <row r="6" spans="2:13" s="4" customFormat="1" ht="16.5" customHeight="1">
      <c r="B6" s="173" t="s">
        <v>41</v>
      </c>
      <c r="C6" s="171" t="s">
        <v>25</v>
      </c>
      <c r="D6" s="172"/>
      <c r="E6" s="39">
        <v>1</v>
      </c>
      <c r="F6" s="103">
        <v>72</v>
      </c>
      <c r="G6" s="103">
        <v>37</v>
      </c>
      <c r="H6" s="103">
        <v>2</v>
      </c>
      <c r="I6" s="103">
        <v>39</v>
      </c>
      <c r="J6" s="121" t="s">
        <v>208</v>
      </c>
      <c r="K6" s="103">
        <v>33</v>
      </c>
      <c r="L6" s="84">
        <v>14</v>
      </c>
      <c r="M6" s="91">
        <f aca="true" t="shared" si="0" ref="M6:M46">F6-G6</f>
        <v>35</v>
      </c>
    </row>
    <row r="7" spans="2:13" s="4" customFormat="1" ht="24.75" customHeight="1">
      <c r="B7" s="174"/>
      <c r="C7" s="171" t="s">
        <v>123</v>
      </c>
      <c r="D7" s="172"/>
      <c r="E7" s="39">
        <v>2</v>
      </c>
      <c r="F7" s="103">
        <v>1</v>
      </c>
      <c r="G7" s="103">
        <v>1</v>
      </c>
      <c r="H7" s="103"/>
      <c r="I7" s="103">
        <v>1</v>
      </c>
      <c r="J7" s="103"/>
      <c r="K7" s="103"/>
      <c r="L7" s="84"/>
      <c r="M7" s="91">
        <f t="shared" si="0"/>
        <v>0</v>
      </c>
    </row>
    <row r="8" spans="2:13" s="4" customFormat="1" ht="24" customHeight="1">
      <c r="B8" s="174"/>
      <c r="C8" s="171" t="s">
        <v>29</v>
      </c>
      <c r="D8" s="172"/>
      <c r="E8" s="39">
        <v>3</v>
      </c>
      <c r="F8" s="103"/>
      <c r="G8" s="103"/>
      <c r="H8" s="103"/>
      <c r="I8" s="103"/>
      <c r="J8" s="103"/>
      <c r="K8" s="103"/>
      <c r="L8" s="84"/>
      <c r="M8" s="91">
        <f t="shared" si="0"/>
        <v>0</v>
      </c>
    </row>
    <row r="9" spans="2:13" s="4" customFormat="1" ht="18.75" customHeight="1">
      <c r="B9" s="174"/>
      <c r="C9" s="171" t="s">
        <v>28</v>
      </c>
      <c r="D9" s="172"/>
      <c r="E9" s="39">
        <v>4</v>
      </c>
      <c r="F9" s="103">
        <v>25</v>
      </c>
      <c r="G9" s="103">
        <v>21</v>
      </c>
      <c r="H9" s="103"/>
      <c r="I9" s="85">
        <v>24</v>
      </c>
      <c r="J9" s="103">
        <v>16</v>
      </c>
      <c r="K9" s="103">
        <v>1</v>
      </c>
      <c r="L9" s="84">
        <v>1</v>
      </c>
      <c r="M9" s="91">
        <f t="shared" si="0"/>
        <v>4</v>
      </c>
    </row>
    <row r="10" spans="2:13" s="4" customFormat="1" ht="27" customHeight="1">
      <c r="B10" s="174"/>
      <c r="C10" s="171" t="s">
        <v>171</v>
      </c>
      <c r="D10" s="172"/>
      <c r="E10" s="39">
        <v>5</v>
      </c>
      <c r="F10" s="103"/>
      <c r="G10" s="103"/>
      <c r="H10" s="103"/>
      <c r="I10" s="103"/>
      <c r="J10" s="103"/>
      <c r="K10" s="103"/>
      <c r="L10" s="84"/>
      <c r="M10" s="91">
        <f t="shared" si="0"/>
        <v>0</v>
      </c>
    </row>
    <row r="11" spans="2:13" s="4" customFormat="1" ht="27" customHeight="1">
      <c r="B11" s="174"/>
      <c r="C11" s="171" t="s">
        <v>124</v>
      </c>
      <c r="D11" s="172"/>
      <c r="E11" s="39">
        <v>6</v>
      </c>
      <c r="F11" s="103"/>
      <c r="G11" s="103"/>
      <c r="H11" s="103"/>
      <c r="I11" s="103"/>
      <c r="J11" s="103"/>
      <c r="K11" s="103"/>
      <c r="L11" s="84"/>
      <c r="M11" s="91">
        <f t="shared" si="0"/>
        <v>0</v>
      </c>
    </row>
    <row r="12" spans="2:13" s="4" customFormat="1" ht="15" customHeight="1">
      <c r="B12" s="174"/>
      <c r="C12" s="171" t="s">
        <v>189</v>
      </c>
      <c r="D12" s="172"/>
      <c r="E12" s="39">
        <v>7</v>
      </c>
      <c r="F12" s="103">
        <v>14</v>
      </c>
      <c r="G12" s="103">
        <v>14</v>
      </c>
      <c r="H12" s="103"/>
      <c r="I12" s="103">
        <v>14</v>
      </c>
      <c r="J12" s="103">
        <v>9</v>
      </c>
      <c r="K12" s="103"/>
      <c r="L12" s="84"/>
      <c r="M12" s="91">
        <f t="shared" si="0"/>
        <v>0</v>
      </c>
    </row>
    <row r="13" spans="2:13" s="4" customFormat="1" ht="15" customHeight="1">
      <c r="B13" s="174"/>
      <c r="C13" s="171" t="s">
        <v>122</v>
      </c>
      <c r="D13" s="172"/>
      <c r="E13" s="39">
        <v>8</v>
      </c>
      <c r="F13" s="103"/>
      <c r="G13" s="103"/>
      <c r="H13" s="103"/>
      <c r="I13" s="103"/>
      <c r="J13" s="103"/>
      <c r="K13" s="103"/>
      <c r="L13" s="84"/>
      <c r="M13" s="91">
        <f t="shared" si="0"/>
        <v>0</v>
      </c>
    </row>
    <row r="14" spans="2:13" s="4" customFormat="1" ht="26.25" customHeight="1">
      <c r="B14" s="174"/>
      <c r="C14" s="180" t="s">
        <v>191</v>
      </c>
      <c r="D14" s="181"/>
      <c r="E14" s="39">
        <v>9</v>
      </c>
      <c r="F14" s="106">
        <v>2</v>
      </c>
      <c r="G14" s="106">
        <v>2</v>
      </c>
      <c r="H14" s="106"/>
      <c r="I14" s="106">
        <v>1</v>
      </c>
      <c r="J14" s="106"/>
      <c r="K14" s="106">
        <v>1</v>
      </c>
      <c r="L14" s="94"/>
      <c r="M14" s="91">
        <f t="shared" si="0"/>
        <v>0</v>
      </c>
    </row>
    <row r="15" spans="2:13" s="4" customFormat="1" ht="15" customHeight="1">
      <c r="B15" s="174"/>
      <c r="C15" s="171" t="s">
        <v>200</v>
      </c>
      <c r="D15" s="172"/>
      <c r="E15" s="39">
        <v>10</v>
      </c>
      <c r="F15" s="106"/>
      <c r="G15" s="106"/>
      <c r="H15" s="106"/>
      <c r="I15" s="106"/>
      <c r="J15" s="106"/>
      <c r="K15" s="106"/>
      <c r="L15" s="94"/>
      <c r="M15" s="91">
        <f t="shared" si="0"/>
        <v>0</v>
      </c>
    </row>
    <row r="16" spans="2:13" s="4" customFormat="1" ht="15.75" customHeight="1">
      <c r="B16" s="175"/>
      <c r="C16" s="6" t="s">
        <v>36</v>
      </c>
      <c r="D16" s="6"/>
      <c r="E16" s="39">
        <v>11</v>
      </c>
      <c r="F16" s="84">
        <f aca="true" t="shared" si="1" ref="F16:L16">SUM(F6:F15)</f>
        <v>114</v>
      </c>
      <c r="G16" s="84">
        <f t="shared" si="1"/>
        <v>75</v>
      </c>
      <c r="H16" s="84">
        <f t="shared" si="1"/>
        <v>2</v>
      </c>
      <c r="I16" s="84">
        <f t="shared" si="1"/>
        <v>79</v>
      </c>
      <c r="J16" s="84">
        <f t="shared" si="1"/>
        <v>25</v>
      </c>
      <c r="K16" s="84">
        <f t="shared" si="1"/>
        <v>35</v>
      </c>
      <c r="L16" s="84">
        <f t="shared" si="1"/>
        <v>15</v>
      </c>
      <c r="M16" s="91">
        <f t="shared" si="0"/>
        <v>39</v>
      </c>
    </row>
    <row r="17" spans="2:13" ht="16.5" customHeight="1">
      <c r="B17" s="173" t="s">
        <v>58</v>
      </c>
      <c r="C17" s="163" t="s">
        <v>31</v>
      </c>
      <c r="D17" s="164"/>
      <c r="E17" s="39">
        <v>12</v>
      </c>
      <c r="F17" s="84">
        <v>13</v>
      </c>
      <c r="G17" s="84">
        <v>11</v>
      </c>
      <c r="H17" s="84"/>
      <c r="I17" s="84">
        <v>13</v>
      </c>
      <c r="J17" s="84">
        <v>8</v>
      </c>
      <c r="K17" s="84"/>
      <c r="L17" s="84"/>
      <c r="M17" s="91">
        <f t="shared" si="0"/>
        <v>2</v>
      </c>
    </row>
    <row r="18" spans="2:13" ht="13.5" customHeight="1">
      <c r="B18" s="174"/>
      <c r="C18" s="96"/>
      <c r="D18" s="97" t="s">
        <v>168</v>
      </c>
      <c r="E18" s="39">
        <v>13</v>
      </c>
      <c r="F18" s="84">
        <v>12</v>
      </c>
      <c r="G18" s="84">
        <v>8</v>
      </c>
      <c r="H18" s="84"/>
      <c r="I18" s="84">
        <v>11</v>
      </c>
      <c r="J18" s="84">
        <v>8</v>
      </c>
      <c r="K18" s="84">
        <v>1</v>
      </c>
      <c r="L18" s="84"/>
      <c r="M18" s="91">
        <f t="shared" si="0"/>
        <v>4</v>
      </c>
    </row>
    <row r="19" spans="2:13" ht="26.25" customHeight="1">
      <c r="B19" s="174"/>
      <c r="C19" s="163" t="s">
        <v>207</v>
      </c>
      <c r="D19" s="164"/>
      <c r="E19" s="39">
        <v>14</v>
      </c>
      <c r="F19" s="111"/>
      <c r="G19" s="111"/>
      <c r="H19" s="111"/>
      <c r="I19" s="111"/>
      <c r="J19" s="111"/>
      <c r="K19" s="111"/>
      <c r="L19" s="111"/>
      <c r="M19" s="91">
        <f t="shared" si="0"/>
        <v>0</v>
      </c>
    </row>
    <row r="20" spans="2:13" ht="18" customHeight="1">
      <c r="B20" s="174"/>
      <c r="C20" s="171" t="s">
        <v>28</v>
      </c>
      <c r="D20" s="172"/>
      <c r="E20" s="39">
        <v>15</v>
      </c>
      <c r="F20" s="84"/>
      <c r="G20" s="84"/>
      <c r="H20" s="84"/>
      <c r="I20" s="84"/>
      <c r="J20" s="84"/>
      <c r="K20" s="84"/>
      <c r="L20" s="84"/>
      <c r="M20" s="91">
        <f t="shared" si="0"/>
        <v>0</v>
      </c>
    </row>
    <row r="21" spans="2:13" ht="24" customHeight="1">
      <c r="B21" s="174"/>
      <c r="C21" s="163" t="s">
        <v>171</v>
      </c>
      <c r="D21" s="164"/>
      <c r="E21" s="39">
        <v>16</v>
      </c>
      <c r="F21" s="84"/>
      <c r="G21" s="84"/>
      <c r="H21" s="84"/>
      <c r="I21" s="84"/>
      <c r="J21" s="84"/>
      <c r="K21" s="84"/>
      <c r="L21" s="84"/>
      <c r="M21" s="91">
        <f t="shared" si="0"/>
        <v>0</v>
      </c>
    </row>
    <row r="22" spans="2:13" ht="17.25" customHeight="1">
      <c r="B22" s="174"/>
      <c r="C22" s="163" t="s">
        <v>34</v>
      </c>
      <c r="D22" s="164"/>
      <c r="E22" s="39">
        <v>17</v>
      </c>
      <c r="F22" s="84"/>
      <c r="G22" s="84"/>
      <c r="H22" s="84"/>
      <c r="I22" s="84"/>
      <c r="J22" s="84"/>
      <c r="K22" s="84"/>
      <c r="L22" s="84"/>
      <c r="M22" s="91">
        <f t="shared" si="0"/>
        <v>0</v>
      </c>
    </row>
    <row r="23" spans="2:13" ht="17.25" customHeight="1">
      <c r="B23" s="174"/>
      <c r="C23" s="163" t="s">
        <v>192</v>
      </c>
      <c r="D23" s="164"/>
      <c r="E23" s="39">
        <v>18</v>
      </c>
      <c r="F23" s="84"/>
      <c r="G23" s="84"/>
      <c r="H23" s="84"/>
      <c r="I23" s="84"/>
      <c r="J23" s="84"/>
      <c r="K23" s="84"/>
      <c r="L23" s="84"/>
      <c r="M23" s="91">
        <f t="shared" si="0"/>
        <v>0</v>
      </c>
    </row>
    <row r="24" spans="2:13" ht="18" customHeight="1">
      <c r="B24" s="174"/>
      <c r="C24" s="163" t="s">
        <v>126</v>
      </c>
      <c r="D24" s="164"/>
      <c r="E24" s="39">
        <v>19</v>
      </c>
      <c r="F24" s="84"/>
      <c r="G24" s="84"/>
      <c r="H24" s="84"/>
      <c r="I24" s="84"/>
      <c r="J24" s="84"/>
      <c r="K24" s="84"/>
      <c r="L24" s="84"/>
      <c r="M24" s="91">
        <f t="shared" si="0"/>
        <v>0</v>
      </c>
    </row>
    <row r="25" spans="2:13" ht="16.5" customHeight="1">
      <c r="B25" s="175"/>
      <c r="C25" s="6" t="s">
        <v>36</v>
      </c>
      <c r="D25" s="6"/>
      <c r="E25" s="39">
        <v>20</v>
      </c>
      <c r="F25" s="94">
        <v>17</v>
      </c>
      <c r="G25" s="94">
        <v>13</v>
      </c>
      <c r="H25" s="94"/>
      <c r="I25" s="94">
        <v>16</v>
      </c>
      <c r="J25" s="94">
        <v>8</v>
      </c>
      <c r="K25" s="94">
        <v>1</v>
      </c>
      <c r="L25" s="94"/>
      <c r="M25" s="91">
        <f t="shared" si="0"/>
        <v>4</v>
      </c>
    </row>
    <row r="26" spans="2:13" ht="18" customHeight="1">
      <c r="B26" s="168" t="s">
        <v>112</v>
      </c>
      <c r="C26" s="163" t="s">
        <v>125</v>
      </c>
      <c r="D26" s="164"/>
      <c r="E26" s="39">
        <v>21</v>
      </c>
      <c r="F26" s="84">
        <v>164</v>
      </c>
      <c r="G26" s="84">
        <v>163</v>
      </c>
      <c r="H26" s="84"/>
      <c r="I26" s="84">
        <v>164</v>
      </c>
      <c r="J26" s="84">
        <v>50</v>
      </c>
      <c r="K26" s="84"/>
      <c r="L26" s="84"/>
      <c r="M26" s="91">
        <f t="shared" si="0"/>
        <v>1</v>
      </c>
    </row>
    <row r="27" spans="2:13" ht="26.25" customHeight="1">
      <c r="B27" s="168"/>
      <c r="C27" s="163" t="s">
        <v>207</v>
      </c>
      <c r="D27" s="164"/>
      <c r="E27" s="39">
        <v>22</v>
      </c>
      <c r="F27" s="111">
        <v>6</v>
      </c>
      <c r="G27" s="111">
        <v>6</v>
      </c>
      <c r="H27" s="111"/>
      <c r="I27" s="111">
        <v>6</v>
      </c>
      <c r="J27" s="111">
        <v>2</v>
      </c>
      <c r="K27" s="111"/>
      <c r="L27" s="111"/>
      <c r="M27" s="91">
        <f t="shared" si="0"/>
        <v>0</v>
      </c>
    </row>
    <row r="28" spans="2:13" ht="15.75" customHeight="1">
      <c r="B28" s="168"/>
      <c r="C28" s="163" t="s">
        <v>31</v>
      </c>
      <c r="D28" s="164"/>
      <c r="E28" s="39">
        <v>23</v>
      </c>
      <c r="F28" s="84">
        <v>274</v>
      </c>
      <c r="G28" s="84">
        <v>268</v>
      </c>
      <c r="H28" s="84"/>
      <c r="I28" s="84">
        <v>261</v>
      </c>
      <c r="J28" s="84">
        <v>211</v>
      </c>
      <c r="K28" s="84">
        <v>13</v>
      </c>
      <c r="L28" s="84"/>
      <c r="M28" s="91">
        <f t="shared" si="0"/>
        <v>6</v>
      </c>
    </row>
    <row r="29" spans="2:13" ht="14.25" customHeight="1">
      <c r="B29" s="168"/>
      <c r="C29" s="95"/>
      <c r="D29" s="97" t="s">
        <v>169</v>
      </c>
      <c r="E29" s="39">
        <v>24</v>
      </c>
      <c r="F29" s="84">
        <v>249</v>
      </c>
      <c r="G29" s="84">
        <v>213</v>
      </c>
      <c r="H29" s="84"/>
      <c r="I29" s="84">
        <v>184</v>
      </c>
      <c r="J29" s="84">
        <v>143</v>
      </c>
      <c r="K29" s="84">
        <v>65</v>
      </c>
      <c r="L29" s="84">
        <v>3</v>
      </c>
      <c r="M29" s="91">
        <f t="shared" si="0"/>
        <v>36</v>
      </c>
    </row>
    <row r="30" spans="2:13" ht="17.25" customHeight="1">
      <c r="B30" s="168"/>
      <c r="C30" s="163" t="s">
        <v>32</v>
      </c>
      <c r="D30" s="164"/>
      <c r="E30" s="39">
        <v>25</v>
      </c>
      <c r="F30" s="84">
        <v>98</v>
      </c>
      <c r="G30" s="84">
        <v>98</v>
      </c>
      <c r="H30" s="84"/>
      <c r="I30" s="84">
        <v>97</v>
      </c>
      <c r="J30" s="84">
        <v>91</v>
      </c>
      <c r="K30" s="84">
        <v>1</v>
      </c>
      <c r="L30" s="84"/>
      <c r="M30" s="91">
        <f t="shared" si="0"/>
        <v>0</v>
      </c>
    </row>
    <row r="31" spans="2:13" ht="18" customHeight="1">
      <c r="B31" s="168"/>
      <c r="C31" s="95"/>
      <c r="D31" s="97" t="s">
        <v>170</v>
      </c>
      <c r="E31" s="39">
        <v>26</v>
      </c>
      <c r="F31" s="84">
        <v>96</v>
      </c>
      <c r="G31" s="84">
        <v>91</v>
      </c>
      <c r="H31" s="84"/>
      <c r="I31" s="84">
        <v>93</v>
      </c>
      <c r="J31" s="84">
        <v>78</v>
      </c>
      <c r="K31" s="84">
        <v>3</v>
      </c>
      <c r="L31" s="84"/>
      <c r="M31" s="91">
        <f t="shared" si="0"/>
        <v>5</v>
      </c>
    </row>
    <row r="32" spans="2:13" ht="18" customHeight="1">
      <c r="B32" s="168"/>
      <c r="C32" s="163" t="s">
        <v>33</v>
      </c>
      <c r="D32" s="164"/>
      <c r="E32" s="39">
        <v>27</v>
      </c>
      <c r="F32" s="84">
        <v>3</v>
      </c>
      <c r="G32" s="84">
        <v>3</v>
      </c>
      <c r="H32" s="84"/>
      <c r="I32" s="84">
        <v>3</v>
      </c>
      <c r="J32" s="84">
        <v>1</v>
      </c>
      <c r="K32" s="84"/>
      <c r="L32" s="84"/>
      <c r="M32" s="91">
        <f t="shared" si="0"/>
        <v>0</v>
      </c>
    </row>
    <row r="33" spans="2:13" ht="26.25" customHeight="1">
      <c r="B33" s="168"/>
      <c r="C33" s="163" t="s">
        <v>172</v>
      </c>
      <c r="D33" s="164"/>
      <c r="E33" s="39">
        <v>28</v>
      </c>
      <c r="F33" s="84"/>
      <c r="G33" s="84"/>
      <c r="H33" s="84"/>
      <c r="I33" s="84"/>
      <c r="J33" s="84"/>
      <c r="K33" s="84"/>
      <c r="L33" s="84"/>
      <c r="M33" s="91">
        <f t="shared" si="0"/>
        <v>0</v>
      </c>
    </row>
    <row r="34" spans="2:13" ht="18" customHeight="1">
      <c r="B34" s="168"/>
      <c r="C34" s="163" t="s">
        <v>34</v>
      </c>
      <c r="D34" s="164"/>
      <c r="E34" s="39">
        <v>29</v>
      </c>
      <c r="F34" s="84"/>
      <c r="G34" s="84"/>
      <c r="H34" s="84"/>
      <c r="I34" s="84"/>
      <c r="J34" s="84"/>
      <c r="K34" s="84"/>
      <c r="L34" s="84"/>
      <c r="M34" s="91">
        <f t="shared" si="0"/>
        <v>0</v>
      </c>
    </row>
    <row r="35" spans="2:13" ht="18" customHeight="1">
      <c r="B35" s="168"/>
      <c r="C35" s="163" t="s">
        <v>192</v>
      </c>
      <c r="D35" s="164"/>
      <c r="E35" s="39">
        <v>30</v>
      </c>
      <c r="F35" s="84"/>
      <c r="G35" s="84"/>
      <c r="H35" s="84"/>
      <c r="I35" s="84"/>
      <c r="J35" s="84"/>
      <c r="K35" s="84"/>
      <c r="L35" s="84"/>
      <c r="M35" s="91">
        <f t="shared" si="0"/>
        <v>0</v>
      </c>
    </row>
    <row r="36" spans="2:13" ht="18" customHeight="1">
      <c r="B36" s="168"/>
      <c r="C36" s="176" t="s">
        <v>128</v>
      </c>
      <c r="D36" s="177"/>
      <c r="E36" s="39">
        <v>31</v>
      </c>
      <c r="F36" s="84">
        <v>4</v>
      </c>
      <c r="G36" s="84">
        <v>3</v>
      </c>
      <c r="H36" s="84">
        <v>1</v>
      </c>
      <c r="I36" s="84">
        <v>4</v>
      </c>
      <c r="J36" s="84"/>
      <c r="K36" s="84"/>
      <c r="L36" s="84"/>
      <c r="M36" s="91">
        <f t="shared" si="0"/>
        <v>1</v>
      </c>
    </row>
    <row r="37" spans="2:13" ht="26.25" customHeight="1">
      <c r="B37" s="168"/>
      <c r="C37" s="176" t="s">
        <v>35</v>
      </c>
      <c r="D37" s="177"/>
      <c r="E37" s="39">
        <v>32</v>
      </c>
      <c r="F37" s="84">
        <v>28</v>
      </c>
      <c r="G37" s="84">
        <v>26</v>
      </c>
      <c r="H37" s="84"/>
      <c r="I37" s="84">
        <v>19</v>
      </c>
      <c r="J37" s="84">
        <v>9</v>
      </c>
      <c r="K37" s="84">
        <v>9</v>
      </c>
      <c r="L37" s="84"/>
      <c r="M37" s="91">
        <f t="shared" si="0"/>
        <v>2</v>
      </c>
    </row>
    <row r="38" spans="2:13" ht="40.5" customHeight="1">
      <c r="B38" s="168"/>
      <c r="C38" s="163" t="s">
        <v>138</v>
      </c>
      <c r="D38" s="164"/>
      <c r="E38" s="39">
        <v>33</v>
      </c>
      <c r="F38" s="84"/>
      <c r="G38" s="84"/>
      <c r="H38" s="84"/>
      <c r="I38" s="84"/>
      <c r="J38" s="84"/>
      <c r="K38" s="84"/>
      <c r="L38" s="84"/>
      <c r="M38" s="91">
        <f t="shared" si="0"/>
        <v>0</v>
      </c>
    </row>
    <row r="39" spans="2:13" ht="18" customHeight="1">
      <c r="B39" s="168"/>
      <c r="C39" s="163" t="s">
        <v>214</v>
      </c>
      <c r="D39" s="164"/>
      <c r="E39" s="39">
        <v>34</v>
      </c>
      <c r="F39" s="84"/>
      <c r="G39" s="84"/>
      <c r="H39" s="84"/>
      <c r="I39" s="84"/>
      <c r="J39" s="84"/>
      <c r="K39" s="84"/>
      <c r="L39" s="84"/>
      <c r="M39" s="91">
        <f t="shared" si="0"/>
        <v>0</v>
      </c>
    </row>
    <row r="40" spans="2:13" ht="15.75" customHeight="1">
      <c r="B40" s="168"/>
      <c r="C40" s="6" t="s">
        <v>36</v>
      </c>
      <c r="D40" s="6"/>
      <c r="E40" s="39">
        <v>35</v>
      </c>
      <c r="F40" s="94">
        <v>620</v>
      </c>
      <c r="G40" s="94">
        <v>574</v>
      </c>
      <c r="H40" s="94">
        <v>1</v>
      </c>
      <c r="I40" s="94">
        <v>529</v>
      </c>
      <c r="J40" s="94">
        <v>283</v>
      </c>
      <c r="K40" s="94">
        <v>91</v>
      </c>
      <c r="L40" s="94">
        <v>3</v>
      </c>
      <c r="M40" s="91">
        <f t="shared" si="0"/>
        <v>46</v>
      </c>
    </row>
    <row r="41" spans="2:13" ht="18.75" customHeight="1">
      <c r="B41" s="156" t="s">
        <v>43</v>
      </c>
      <c r="C41" s="166" t="s">
        <v>44</v>
      </c>
      <c r="D41" s="166"/>
      <c r="E41" s="39">
        <v>36</v>
      </c>
      <c r="F41" s="84">
        <v>479</v>
      </c>
      <c r="G41" s="84">
        <v>461</v>
      </c>
      <c r="H41" s="84"/>
      <c r="I41" s="84">
        <v>450</v>
      </c>
      <c r="J41" s="121" t="s">
        <v>208</v>
      </c>
      <c r="K41" s="84">
        <v>29</v>
      </c>
      <c r="L41" s="84"/>
      <c r="M41" s="91">
        <f t="shared" si="0"/>
        <v>18</v>
      </c>
    </row>
    <row r="42" spans="2:13" ht="16.5" customHeight="1">
      <c r="B42" s="156"/>
      <c r="C42" s="178" t="s">
        <v>47</v>
      </c>
      <c r="D42" s="179"/>
      <c r="E42" s="39">
        <v>37</v>
      </c>
      <c r="F42" s="84">
        <v>1</v>
      </c>
      <c r="G42" s="84">
        <v>1</v>
      </c>
      <c r="H42" s="84"/>
      <c r="I42" s="84">
        <v>1</v>
      </c>
      <c r="J42" s="121" t="s">
        <v>208</v>
      </c>
      <c r="K42" s="84"/>
      <c r="L42" s="84"/>
      <c r="M42" s="91">
        <f t="shared" si="0"/>
        <v>0</v>
      </c>
    </row>
    <row r="43" spans="2:13" ht="26.25" customHeight="1">
      <c r="B43" s="156"/>
      <c r="C43" s="167" t="s">
        <v>42</v>
      </c>
      <c r="D43" s="167"/>
      <c r="E43" s="39">
        <v>38</v>
      </c>
      <c r="F43" s="84">
        <v>4</v>
      </c>
      <c r="G43" s="84">
        <v>4</v>
      </c>
      <c r="H43" s="84"/>
      <c r="I43" s="84">
        <v>4</v>
      </c>
      <c r="J43" s="84">
        <v>3</v>
      </c>
      <c r="K43" s="84"/>
      <c r="L43" s="84"/>
      <c r="M43" s="91">
        <f t="shared" si="0"/>
        <v>0</v>
      </c>
    </row>
    <row r="44" spans="2:13" ht="15.75" customHeight="1">
      <c r="B44" s="156"/>
      <c r="C44" s="169" t="s">
        <v>192</v>
      </c>
      <c r="D44" s="170"/>
      <c r="E44" s="39">
        <v>39</v>
      </c>
      <c r="F44" s="84">
        <v>8</v>
      </c>
      <c r="G44" s="84">
        <v>8</v>
      </c>
      <c r="H44" s="84"/>
      <c r="I44" s="84">
        <v>8</v>
      </c>
      <c r="J44" s="84">
        <v>7</v>
      </c>
      <c r="K44" s="84"/>
      <c r="L44" s="84"/>
      <c r="M44" s="91">
        <f t="shared" si="0"/>
        <v>0</v>
      </c>
    </row>
    <row r="45" spans="2:13" ht="17.25" customHeight="1">
      <c r="B45" s="156"/>
      <c r="C45" s="6" t="s">
        <v>36</v>
      </c>
      <c r="D45" s="70"/>
      <c r="E45" s="39">
        <v>40</v>
      </c>
      <c r="F45" s="84">
        <f>F41+F43+F44</f>
        <v>491</v>
      </c>
      <c r="G45" s="84">
        <f aca="true" t="shared" si="2" ref="G45:L45">G41+G43+G44</f>
        <v>473</v>
      </c>
      <c r="H45" s="84">
        <f t="shared" si="2"/>
        <v>0</v>
      </c>
      <c r="I45" s="84">
        <f t="shared" si="2"/>
        <v>462</v>
      </c>
      <c r="J45" s="84">
        <f>J43+J44</f>
        <v>10</v>
      </c>
      <c r="K45" s="84">
        <f t="shared" si="2"/>
        <v>29</v>
      </c>
      <c r="L45" s="84">
        <f t="shared" si="2"/>
        <v>0</v>
      </c>
      <c r="M45" s="91">
        <f t="shared" si="0"/>
        <v>18</v>
      </c>
    </row>
    <row r="46" spans="2:13" ht="15.75" customHeight="1">
      <c r="B46" s="165" t="s">
        <v>193</v>
      </c>
      <c r="C46" s="165"/>
      <c r="D46" s="165"/>
      <c r="E46" s="39">
        <v>41</v>
      </c>
      <c r="F46" s="84">
        <f aca="true" t="shared" si="3" ref="F46:L46">F16+F25+F40+F45</f>
        <v>1242</v>
      </c>
      <c r="G46" s="84">
        <f t="shared" si="3"/>
        <v>1135</v>
      </c>
      <c r="H46" s="84">
        <f t="shared" si="3"/>
        <v>3</v>
      </c>
      <c r="I46" s="84">
        <f t="shared" si="3"/>
        <v>1086</v>
      </c>
      <c r="J46" s="84">
        <f t="shared" si="3"/>
        <v>326</v>
      </c>
      <c r="K46" s="84">
        <f t="shared" si="3"/>
        <v>156</v>
      </c>
      <c r="L46" s="84">
        <f t="shared" si="3"/>
        <v>18</v>
      </c>
      <c r="M46" s="91">
        <f t="shared" si="0"/>
        <v>107</v>
      </c>
    </row>
    <row r="47" spans="2:4" ht="15.75">
      <c r="B47" s="41"/>
      <c r="C47" s="42"/>
      <c r="D47" s="42"/>
    </row>
  </sheetData>
  <sheetProtection/>
  <mergeCells count="47">
    <mergeCell ref="C14:D14"/>
    <mergeCell ref="C35:D35"/>
    <mergeCell ref="B5:D5"/>
    <mergeCell ref="C15:D15"/>
    <mergeCell ref="C10:D10"/>
    <mergeCell ref="B6:B16"/>
    <mergeCell ref="C17:D17"/>
    <mergeCell ref="C6:D6"/>
    <mergeCell ref="C7:D7"/>
    <mergeCell ref="C8:D8"/>
    <mergeCell ref="C34:D34"/>
    <mergeCell ref="C36:D36"/>
    <mergeCell ref="C37:D37"/>
    <mergeCell ref="C42:D42"/>
    <mergeCell ref="C13:D13"/>
    <mergeCell ref="C9:D9"/>
    <mergeCell ref="C11:D11"/>
    <mergeCell ref="C33:D33"/>
    <mergeCell ref="C21:D21"/>
    <mergeCell ref="C12:D12"/>
    <mergeCell ref="C20:D20"/>
    <mergeCell ref="B17:B25"/>
    <mergeCell ref="C26:D26"/>
    <mergeCell ref="C28:D28"/>
    <mergeCell ref="C22:D22"/>
    <mergeCell ref="C24:D24"/>
    <mergeCell ref="C23:D23"/>
    <mergeCell ref="B46:D46"/>
    <mergeCell ref="C41:D41"/>
    <mergeCell ref="C39:D39"/>
    <mergeCell ref="C43:D43"/>
    <mergeCell ref="B26:B40"/>
    <mergeCell ref="C30:D30"/>
    <mergeCell ref="C32:D32"/>
    <mergeCell ref="C27:D27"/>
    <mergeCell ref="C38:D38"/>
    <mergeCell ref="C44:D44"/>
    <mergeCell ref="B41:B45"/>
    <mergeCell ref="B1:K1"/>
    <mergeCell ref="E2:E4"/>
    <mergeCell ref="B2:D4"/>
    <mergeCell ref="F2:H2"/>
    <mergeCell ref="G3:H3"/>
    <mergeCell ref="F3:F4"/>
    <mergeCell ref="K2:L3"/>
    <mergeCell ref="I2:J3"/>
    <mergeCell ref="C19:D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0" r:id="rId1"/>
  <headerFooter alignWithMargins="0">
    <oddFooter>&amp;LB5DB65BC&amp;C&amp;R2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view="pageLayout" workbookViewId="0" topLeftCell="A1">
      <selection activeCell="D53" sqref="D53:F53"/>
    </sheetView>
  </sheetViews>
  <sheetFormatPr defaultColWidth="9.00390625" defaultRowHeight="12.75"/>
  <cols>
    <col min="1" max="1" width="7.00390625" style="0" customWidth="1"/>
    <col min="2" max="2" width="4.875" style="0" customWidth="1"/>
    <col min="3" max="3" width="12.625" style="0" customWidth="1"/>
    <col min="4" max="4" width="6.75390625" style="0" customWidth="1"/>
    <col min="5" max="5" width="42.125" style="0" customWidth="1"/>
    <col min="6" max="6" width="12.75390625" style="0" customWidth="1"/>
    <col min="7" max="7" width="8.125" style="0" customWidth="1"/>
    <col min="8" max="8" width="9.375" style="0" customWidth="1"/>
  </cols>
  <sheetData>
    <row r="1" spans="2:7" ht="15.75">
      <c r="B1" s="240" t="s">
        <v>136</v>
      </c>
      <c r="C1" s="240"/>
      <c r="D1" s="240"/>
      <c r="E1" s="240"/>
      <c r="F1" s="40"/>
      <c r="G1" s="44"/>
    </row>
    <row r="2" spans="2:8" ht="22.5" customHeight="1">
      <c r="B2" s="213" t="s">
        <v>4</v>
      </c>
      <c r="C2" s="213"/>
      <c r="D2" s="213"/>
      <c r="E2" s="213"/>
      <c r="F2" s="213"/>
      <c r="G2" s="8" t="s">
        <v>37</v>
      </c>
      <c r="H2" s="8" t="s">
        <v>5</v>
      </c>
    </row>
    <row r="3" spans="2:8" ht="17.25" customHeight="1">
      <c r="B3" s="205" t="s">
        <v>41</v>
      </c>
      <c r="C3" s="221" t="s">
        <v>194</v>
      </c>
      <c r="D3" s="221"/>
      <c r="E3" s="221"/>
      <c r="F3" s="221"/>
      <c r="G3" s="69">
        <v>1</v>
      </c>
      <c r="H3" s="84">
        <v>7</v>
      </c>
    </row>
    <row r="4" spans="2:8" ht="17.25" customHeight="1">
      <c r="B4" s="206"/>
      <c r="C4" s="47"/>
      <c r="D4" s="208" t="s">
        <v>11</v>
      </c>
      <c r="E4" s="208"/>
      <c r="F4" s="209"/>
      <c r="G4" s="69">
        <v>2</v>
      </c>
      <c r="H4" s="84">
        <v>1</v>
      </c>
    </row>
    <row r="5" spans="2:8" ht="17.25" customHeight="1">
      <c r="B5" s="206"/>
      <c r="C5" s="218" t="s">
        <v>71</v>
      </c>
      <c r="D5" s="219"/>
      <c r="E5" s="219"/>
      <c r="F5" s="220"/>
      <c r="G5" s="69">
        <v>3</v>
      </c>
      <c r="H5" s="84">
        <v>26</v>
      </c>
    </row>
    <row r="6" spans="2:8" ht="17.25" customHeight="1">
      <c r="B6" s="206"/>
      <c r="C6" s="214" t="s">
        <v>66</v>
      </c>
      <c r="D6" s="201" t="s">
        <v>67</v>
      </c>
      <c r="E6" s="201"/>
      <c r="F6" s="201"/>
      <c r="G6" s="69">
        <v>4</v>
      </c>
      <c r="H6" s="84"/>
    </row>
    <row r="7" spans="2:8" ht="25.5" customHeight="1">
      <c r="B7" s="206"/>
      <c r="C7" s="224"/>
      <c r="D7" s="201" t="s">
        <v>68</v>
      </c>
      <c r="E7" s="201"/>
      <c r="F7" s="201"/>
      <c r="G7" s="69">
        <v>5</v>
      </c>
      <c r="H7" s="84">
        <v>1</v>
      </c>
    </row>
    <row r="8" spans="2:8" ht="18.75" customHeight="1">
      <c r="B8" s="206"/>
      <c r="C8" s="224"/>
      <c r="D8" s="214" t="s">
        <v>69</v>
      </c>
      <c r="E8" s="201" t="s">
        <v>70</v>
      </c>
      <c r="F8" s="201"/>
      <c r="G8" s="69">
        <v>6</v>
      </c>
      <c r="H8" s="84">
        <v>6</v>
      </c>
    </row>
    <row r="9" spans="2:8" ht="18.75" customHeight="1">
      <c r="B9" s="206"/>
      <c r="C9" s="224"/>
      <c r="D9" s="214"/>
      <c r="E9" s="201" t="s">
        <v>56</v>
      </c>
      <c r="F9" s="201"/>
      <c r="G9" s="69">
        <v>7</v>
      </c>
      <c r="H9" s="84">
        <v>4</v>
      </c>
    </row>
    <row r="10" spans="2:8" ht="18.75" customHeight="1">
      <c r="B10" s="206"/>
      <c r="C10" s="224"/>
      <c r="D10" s="214"/>
      <c r="E10" s="201" t="s">
        <v>57</v>
      </c>
      <c r="F10" s="201"/>
      <c r="G10" s="69">
        <v>8</v>
      </c>
      <c r="H10" s="84">
        <v>10</v>
      </c>
    </row>
    <row r="11" spans="2:8" ht="18.75" customHeight="1">
      <c r="B11" s="206"/>
      <c r="C11" s="226" t="s">
        <v>72</v>
      </c>
      <c r="D11" s="226"/>
      <c r="E11" s="226"/>
      <c r="F11" s="68" t="s">
        <v>73</v>
      </c>
      <c r="G11" s="69">
        <v>9</v>
      </c>
      <c r="H11" s="84"/>
    </row>
    <row r="12" spans="2:8" ht="19.5" customHeight="1">
      <c r="B12" s="206"/>
      <c r="C12" s="226"/>
      <c r="D12" s="226"/>
      <c r="E12" s="226"/>
      <c r="F12" s="68" t="s">
        <v>74</v>
      </c>
      <c r="G12" s="69">
        <v>10</v>
      </c>
      <c r="H12" s="84"/>
    </row>
    <row r="13" spans="2:8" ht="26.25" customHeight="1">
      <c r="B13" s="206"/>
      <c r="C13" s="223" t="s">
        <v>75</v>
      </c>
      <c r="D13" s="210" t="s">
        <v>76</v>
      </c>
      <c r="E13" s="211"/>
      <c r="F13" s="212"/>
      <c r="G13" s="69">
        <v>11</v>
      </c>
      <c r="H13" s="84">
        <v>6</v>
      </c>
    </row>
    <row r="14" spans="2:8" ht="12" customHeight="1">
      <c r="B14" s="206"/>
      <c r="C14" s="223"/>
      <c r="D14" s="201" t="s">
        <v>77</v>
      </c>
      <c r="E14" s="201"/>
      <c r="F14" s="201"/>
      <c r="G14" s="69">
        <v>12</v>
      </c>
      <c r="H14" s="84">
        <v>50</v>
      </c>
    </row>
    <row r="15" spans="2:8" ht="12" customHeight="1">
      <c r="B15" s="206"/>
      <c r="C15" s="223"/>
      <c r="D15" s="201" t="s">
        <v>83</v>
      </c>
      <c r="E15" s="201"/>
      <c r="F15" s="201"/>
      <c r="G15" s="69">
        <v>13</v>
      </c>
      <c r="H15" s="84"/>
    </row>
    <row r="16" spans="2:8" ht="12" customHeight="1">
      <c r="B16" s="206"/>
      <c r="C16" s="223"/>
      <c r="D16" s="200" t="s">
        <v>78</v>
      </c>
      <c r="E16" s="200"/>
      <c r="F16" s="200"/>
      <c r="G16" s="69">
        <v>14</v>
      </c>
      <c r="H16" s="84">
        <v>6</v>
      </c>
    </row>
    <row r="17" spans="2:8" ht="12" customHeight="1">
      <c r="B17" s="206"/>
      <c r="C17" s="223"/>
      <c r="D17" s="200" t="s">
        <v>79</v>
      </c>
      <c r="E17" s="200"/>
      <c r="F17" s="200"/>
      <c r="G17" s="69">
        <v>15</v>
      </c>
      <c r="H17" s="84">
        <v>17</v>
      </c>
    </row>
    <row r="18" spans="2:8" ht="12" customHeight="1">
      <c r="B18" s="206"/>
      <c r="C18" s="223"/>
      <c r="D18" s="201" t="s">
        <v>80</v>
      </c>
      <c r="E18" s="201"/>
      <c r="F18" s="201"/>
      <c r="G18" s="69">
        <v>16</v>
      </c>
      <c r="H18" s="84">
        <v>35</v>
      </c>
    </row>
    <row r="19" spans="2:8" ht="12" customHeight="1">
      <c r="B19" s="206"/>
      <c r="C19" s="223"/>
      <c r="D19" s="201" t="s">
        <v>81</v>
      </c>
      <c r="E19" s="201"/>
      <c r="F19" s="201"/>
      <c r="G19" s="69">
        <v>17</v>
      </c>
      <c r="H19" s="84">
        <v>3</v>
      </c>
    </row>
    <row r="20" spans="2:8" ht="12" customHeight="1">
      <c r="B20" s="206"/>
      <c r="C20" s="223"/>
      <c r="D20" s="200" t="s">
        <v>82</v>
      </c>
      <c r="E20" s="200"/>
      <c r="F20" s="200"/>
      <c r="G20" s="69">
        <v>18</v>
      </c>
      <c r="H20" s="84">
        <v>241</v>
      </c>
    </row>
    <row r="21" spans="2:8" ht="12" customHeight="1">
      <c r="B21" s="206"/>
      <c r="C21" s="227" t="s">
        <v>91</v>
      </c>
      <c r="D21" s="50" t="s">
        <v>84</v>
      </c>
      <c r="E21" s="51"/>
      <c r="F21" s="52"/>
      <c r="G21" s="69">
        <v>19</v>
      </c>
      <c r="H21" s="84">
        <v>12</v>
      </c>
    </row>
    <row r="22" spans="2:8" ht="12" customHeight="1">
      <c r="B22" s="206"/>
      <c r="C22" s="228"/>
      <c r="D22" s="53" t="s">
        <v>85</v>
      </c>
      <c r="E22" s="54"/>
      <c r="F22" s="55"/>
      <c r="G22" s="69">
        <v>20</v>
      </c>
      <c r="H22" s="84">
        <v>5</v>
      </c>
    </row>
    <row r="23" spans="2:8" ht="12" customHeight="1">
      <c r="B23" s="206"/>
      <c r="C23" s="228"/>
      <c r="D23" s="50" t="s">
        <v>86</v>
      </c>
      <c r="E23" s="51"/>
      <c r="F23" s="52"/>
      <c r="G23" s="69">
        <v>21</v>
      </c>
      <c r="H23" s="84">
        <v>4</v>
      </c>
    </row>
    <row r="24" spans="2:8" ht="12" customHeight="1">
      <c r="B24" s="206"/>
      <c r="C24" s="228"/>
      <c r="D24" s="53" t="s">
        <v>87</v>
      </c>
      <c r="E24" s="54"/>
      <c r="F24" s="55"/>
      <c r="G24" s="69">
        <v>22</v>
      </c>
      <c r="H24" s="84">
        <v>3</v>
      </c>
    </row>
    <row r="25" spans="2:8" ht="12" customHeight="1">
      <c r="B25" s="206"/>
      <c r="C25" s="228"/>
      <c r="D25" s="53" t="s">
        <v>88</v>
      </c>
      <c r="E25" s="54"/>
      <c r="F25" s="55"/>
      <c r="G25" s="69">
        <v>23</v>
      </c>
      <c r="H25" s="84"/>
    </row>
    <row r="26" spans="2:8" ht="12" customHeight="1">
      <c r="B26" s="206"/>
      <c r="C26" s="228"/>
      <c r="D26" s="48" t="s">
        <v>89</v>
      </c>
      <c r="E26" s="49"/>
      <c r="F26" s="49"/>
      <c r="G26" s="69">
        <v>24</v>
      </c>
      <c r="H26" s="84"/>
    </row>
    <row r="27" spans="2:8" ht="12" customHeight="1">
      <c r="B27" s="207"/>
      <c r="C27" s="229"/>
      <c r="D27" s="56" t="s">
        <v>90</v>
      </c>
      <c r="E27" s="57"/>
      <c r="F27" s="58"/>
      <c r="G27" s="69">
        <v>25</v>
      </c>
      <c r="H27" s="84"/>
    </row>
    <row r="28" spans="2:8" ht="12.75" customHeight="1">
      <c r="B28" s="234" t="s">
        <v>58</v>
      </c>
      <c r="C28" s="202" t="s">
        <v>194</v>
      </c>
      <c r="D28" s="203"/>
      <c r="E28" s="203"/>
      <c r="F28" s="204"/>
      <c r="G28" s="69">
        <v>26</v>
      </c>
      <c r="H28" s="86"/>
    </row>
    <row r="29" spans="2:8" ht="27" customHeight="1">
      <c r="B29" s="235"/>
      <c r="C29" s="215" t="s">
        <v>48</v>
      </c>
      <c r="D29" s="216"/>
      <c r="E29" s="216"/>
      <c r="F29" s="217"/>
      <c r="G29" s="69">
        <v>27</v>
      </c>
      <c r="H29" s="84"/>
    </row>
    <row r="30" spans="2:8" ht="12" customHeight="1">
      <c r="B30" s="235"/>
      <c r="C30" s="185" t="s">
        <v>63</v>
      </c>
      <c r="D30" s="197" t="s">
        <v>49</v>
      </c>
      <c r="E30" s="198"/>
      <c r="F30" s="199"/>
      <c r="G30" s="69">
        <v>28</v>
      </c>
      <c r="H30" s="84"/>
    </row>
    <row r="31" spans="2:8" ht="12" customHeight="1">
      <c r="B31" s="235"/>
      <c r="C31" s="185"/>
      <c r="D31" s="186" t="s">
        <v>50</v>
      </c>
      <c r="E31" s="187" t="s">
        <v>51</v>
      </c>
      <c r="F31" s="189"/>
      <c r="G31" s="69">
        <v>29</v>
      </c>
      <c r="H31" s="84"/>
    </row>
    <row r="32" spans="2:8" ht="12" customHeight="1">
      <c r="B32" s="235"/>
      <c r="C32" s="185"/>
      <c r="D32" s="186"/>
      <c r="E32" s="187" t="s">
        <v>52</v>
      </c>
      <c r="F32" s="189"/>
      <c r="G32" s="69">
        <v>30</v>
      </c>
      <c r="H32" s="84"/>
    </row>
    <row r="33" spans="2:8" ht="12" customHeight="1">
      <c r="B33" s="235"/>
      <c r="C33" s="185"/>
      <c r="D33" s="187" t="s">
        <v>53</v>
      </c>
      <c r="E33" s="188"/>
      <c r="F33" s="189"/>
      <c r="G33" s="69">
        <v>31</v>
      </c>
      <c r="H33" s="84"/>
    </row>
    <row r="34" spans="2:8" ht="12" customHeight="1">
      <c r="B34" s="235"/>
      <c r="C34" s="185"/>
      <c r="D34" s="187" t="s">
        <v>54</v>
      </c>
      <c r="E34" s="188"/>
      <c r="F34" s="189"/>
      <c r="G34" s="69">
        <v>32</v>
      </c>
      <c r="H34" s="84"/>
    </row>
    <row r="35" spans="2:8" ht="12" customHeight="1">
      <c r="B35" s="235"/>
      <c r="C35" s="185" t="s">
        <v>64</v>
      </c>
      <c r="D35" s="187" t="s">
        <v>55</v>
      </c>
      <c r="E35" s="188"/>
      <c r="F35" s="189"/>
      <c r="G35" s="69">
        <v>33</v>
      </c>
      <c r="H35" s="84"/>
    </row>
    <row r="36" spans="2:8" ht="12" customHeight="1">
      <c r="B36" s="235"/>
      <c r="C36" s="185"/>
      <c r="D36" s="187" t="s">
        <v>56</v>
      </c>
      <c r="E36" s="188"/>
      <c r="F36" s="189"/>
      <c r="G36" s="69">
        <v>34</v>
      </c>
      <c r="H36" s="84"/>
    </row>
    <row r="37" spans="2:8" ht="12" customHeight="1">
      <c r="B37" s="235"/>
      <c r="C37" s="185"/>
      <c r="D37" s="187" t="s">
        <v>57</v>
      </c>
      <c r="E37" s="188"/>
      <c r="F37" s="189"/>
      <c r="G37" s="69">
        <v>35</v>
      </c>
      <c r="H37" s="84"/>
    </row>
    <row r="38" spans="2:8" ht="12" customHeight="1">
      <c r="B38" s="235"/>
      <c r="C38" s="231" t="s">
        <v>65</v>
      </c>
      <c r="D38" s="232"/>
      <c r="E38" s="232"/>
      <c r="F38" s="233"/>
      <c r="G38" s="69">
        <v>36</v>
      </c>
      <c r="H38" s="84">
        <f>SUM(H39:H43)</f>
        <v>0</v>
      </c>
    </row>
    <row r="39" spans="2:8" ht="12" customHeight="1">
      <c r="B39" s="235"/>
      <c r="C39" s="193" t="s">
        <v>129</v>
      </c>
      <c r="D39" s="190" t="s">
        <v>130</v>
      </c>
      <c r="E39" s="191"/>
      <c r="F39" s="192"/>
      <c r="G39" s="69">
        <v>37</v>
      </c>
      <c r="H39" s="84"/>
    </row>
    <row r="40" spans="2:8" ht="12" customHeight="1">
      <c r="B40" s="235"/>
      <c r="C40" s="194"/>
      <c r="D40" s="190" t="s">
        <v>131</v>
      </c>
      <c r="E40" s="191"/>
      <c r="F40" s="192"/>
      <c r="G40" s="69">
        <v>38</v>
      </c>
      <c r="H40" s="84"/>
    </row>
    <row r="41" spans="2:8" ht="12" customHeight="1">
      <c r="B41" s="235"/>
      <c r="C41" s="194"/>
      <c r="D41" s="190" t="s">
        <v>132</v>
      </c>
      <c r="E41" s="191"/>
      <c r="F41" s="192"/>
      <c r="G41" s="69">
        <v>39</v>
      </c>
      <c r="H41" s="84"/>
    </row>
    <row r="42" spans="2:8" ht="12" customHeight="1">
      <c r="B42" s="235"/>
      <c r="C42" s="194"/>
      <c r="D42" s="190" t="s">
        <v>133</v>
      </c>
      <c r="E42" s="191"/>
      <c r="F42" s="192"/>
      <c r="G42" s="69">
        <v>40</v>
      </c>
      <c r="H42" s="84"/>
    </row>
    <row r="43" spans="2:8" ht="12" customHeight="1">
      <c r="B43" s="236"/>
      <c r="C43" s="195"/>
      <c r="D43" s="190" t="s">
        <v>173</v>
      </c>
      <c r="E43" s="191"/>
      <c r="F43" s="192"/>
      <c r="G43" s="69">
        <v>41</v>
      </c>
      <c r="H43" s="84"/>
    </row>
    <row r="44" spans="2:10" ht="12.75" customHeight="1">
      <c r="B44" s="237" t="s">
        <v>59</v>
      </c>
      <c r="C44" s="202" t="s">
        <v>194</v>
      </c>
      <c r="D44" s="203"/>
      <c r="E44" s="203"/>
      <c r="F44" s="204"/>
      <c r="G44" s="69">
        <v>42</v>
      </c>
      <c r="H44" s="86">
        <v>14</v>
      </c>
      <c r="J44" s="93"/>
    </row>
    <row r="45" spans="2:8" ht="27" customHeight="1">
      <c r="B45" s="238"/>
      <c r="C45" s="222" t="s">
        <v>48</v>
      </c>
      <c r="D45" s="222"/>
      <c r="E45" s="222"/>
      <c r="F45" s="222"/>
      <c r="G45" s="69">
        <v>43</v>
      </c>
      <c r="H45" s="84">
        <v>19</v>
      </c>
    </row>
    <row r="46" spans="2:8" ht="12" customHeight="1">
      <c r="B46" s="238"/>
      <c r="C46" s="185" t="s">
        <v>63</v>
      </c>
      <c r="D46" s="230" t="s">
        <v>49</v>
      </c>
      <c r="E46" s="230"/>
      <c r="F46" s="230"/>
      <c r="G46" s="69">
        <v>44</v>
      </c>
      <c r="H46" s="84">
        <v>2</v>
      </c>
    </row>
    <row r="47" spans="2:8" ht="12" customHeight="1">
      <c r="B47" s="238"/>
      <c r="C47" s="185"/>
      <c r="D47" s="186" t="s">
        <v>50</v>
      </c>
      <c r="E47" s="225" t="s">
        <v>51</v>
      </c>
      <c r="F47" s="225"/>
      <c r="G47" s="69">
        <v>45</v>
      </c>
      <c r="H47" s="104"/>
    </row>
    <row r="48" spans="2:8" ht="12" customHeight="1">
      <c r="B48" s="238"/>
      <c r="C48" s="185"/>
      <c r="D48" s="186"/>
      <c r="E48" s="225" t="s">
        <v>52</v>
      </c>
      <c r="F48" s="225"/>
      <c r="G48" s="69">
        <v>46</v>
      </c>
      <c r="H48" s="84">
        <v>2</v>
      </c>
    </row>
    <row r="49" spans="2:8" ht="12" customHeight="1">
      <c r="B49" s="238"/>
      <c r="C49" s="185"/>
      <c r="D49" s="225" t="s">
        <v>53</v>
      </c>
      <c r="E49" s="225"/>
      <c r="F49" s="225"/>
      <c r="G49" s="69">
        <v>47</v>
      </c>
      <c r="H49" s="84"/>
    </row>
    <row r="50" spans="2:8" ht="12" customHeight="1">
      <c r="B50" s="238"/>
      <c r="C50" s="185"/>
      <c r="D50" s="225" t="s">
        <v>54</v>
      </c>
      <c r="E50" s="225"/>
      <c r="F50" s="225"/>
      <c r="G50" s="69">
        <v>48</v>
      </c>
      <c r="H50" s="84"/>
    </row>
    <row r="51" spans="2:8" ht="12" customHeight="1">
      <c r="B51" s="238"/>
      <c r="C51" s="185" t="s">
        <v>64</v>
      </c>
      <c r="D51" s="225" t="s">
        <v>55</v>
      </c>
      <c r="E51" s="225"/>
      <c r="F51" s="225"/>
      <c r="G51" s="69">
        <v>49</v>
      </c>
      <c r="H51" s="84"/>
    </row>
    <row r="52" spans="2:8" ht="12" customHeight="1">
      <c r="B52" s="238"/>
      <c r="C52" s="185"/>
      <c r="D52" s="225" t="s">
        <v>56</v>
      </c>
      <c r="E52" s="225"/>
      <c r="F52" s="225"/>
      <c r="G52" s="69">
        <v>50</v>
      </c>
      <c r="H52" s="84">
        <v>1</v>
      </c>
    </row>
    <row r="53" spans="2:8" ht="12" customHeight="1">
      <c r="B53" s="238"/>
      <c r="C53" s="185"/>
      <c r="D53" s="225" t="s">
        <v>57</v>
      </c>
      <c r="E53" s="225"/>
      <c r="F53" s="225"/>
      <c r="G53" s="69">
        <v>51</v>
      </c>
      <c r="H53" s="84">
        <v>2</v>
      </c>
    </row>
    <row r="54" spans="2:8" ht="12" customHeight="1">
      <c r="B54" s="238"/>
      <c r="C54" s="241" t="s">
        <v>65</v>
      </c>
      <c r="D54" s="241"/>
      <c r="E54" s="241"/>
      <c r="F54" s="241"/>
      <c r="G54" s="69">
        <v>52</v>
      </c>
      <c r="H54" s="84">
        <f>SUM(H55:H59)</f>
        <v>1</v>
      </c>
    </row>
    <row r="55" spans="2:8" ht="12" customHeight="1">
      <c r="B55" s="238"/>
      <c r="C55" s="193" t="s">
        <v>129</v>
      </c>
      <c r="D55" s="196" t="s">
        <v>130</v>
      </c>
      <c r="E55" s="196"/>
      <c r="F55" s="196"/>
      <c r="G55" s="69">
        <v>53</v>
      </c>
      <c r="H55" s="84"/>
    </row>
    <row r="56" spans="2:8" ht="12" customHeight="1">
      <c r="B56" s="238"/>
      <c r="C56" s="194"/>
      <c r="D56" s="196" t="s">
        <v>131</v>
      </c>
      <c r="E56" s="196"/>
      <c r="F56" s="196"/>
      <c r="G56" s="69">
        <v>54</v>
      </c>
      <c r="H56" s="84"/>
    </row>
    <row r="57" spans="2:8" ht="12" customHeight="1">
      <c r="B57" s="238"/>
      <c r="C57" s="194"/>
      <c r="D57" s="196" t="s">
        <v>132</v>
      </c>
      <c r="E57" s="196"/>
      <c r="F57" s="196"/>
      <c r="G57" s="69">
        <v>55</v>
      </c>
      <c r="H57" s="84"/>
    </row>
    <row r="58" spans="2:8" ht="12" customHeight="1">
      <c r="B58" s="238"/>
      <c r="C58" s="194"/>
      <c r="D58" s="196" t="s">
        <v>133</v>
      </c>
      <c r="E58" s="196"/>
      <c r="F58" s="196"/>
      <c r="G58" s="69">
        <v>56</v>
      </c>
      <c r="H58" s="84">
        <v>1</v>
      </c>
    </row>
    <row r="59" spans="2:8" ht="12" customHeight="1">
      <c r="B59" s="239"/>
      <c r="C59" s="195"/>
      <c r="D59" s="190" t="s">
        <v>173</v>
      </c>
      <c r="E59" s="191"/>
      <c r="F59" s="192"/>
      <c r="G59" s="69">
        <v>57</v>
      </c>
      <c r="H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28:B43"/>
    <mergeCell ref="C44:F44"/>
    <mergeCell ref="B44:B59"/>
    <mergeCell ref="B1:E1"/>
    <mergeCell ref="C54:F54"/>
    <mergeCell ref="C30:C34"/>
    <mergeCell ref="D31:D32"/>
    <mergeCell ref="C35:C37"/>
    <mergeCell ref="E32:F32"/>
    <mergeCell ref="E31:F31"/>
    <mergeCell ref="D46:F46"/>
    <mergeCell ref="D50:F50"/>
    <mergeCell ref="D7:F7"/>
    <mergeCell ref="D37:F37"/>
    <mergeCell ref="C38:F38"/>
    <mergeCell ref="C39:C43"/>
    <mergeCell ref="D42:F42"/>
    <mergeCell ref="E47:F47"/>
    <mergeCell ref="E48:F48"/>
    <mergeCell ref="D49:F49"/>
    <mergeCell ref="C51:C53"/>
    <mergeCell ref="C45:F45"/>
    <mergeCell ref="C13:C20"/>
    <mergeCell ref="C6:C10"/>
    <mergeCell ref="D51:F51"/>
    <mergeCell ref="D52:F52"/>
    <mergeCell ref="D53:F53"/>
    <mergeCell ref="C11:E12"/>
    <mergeCell ref="D20:F20"/>
    <mergeCell ref="C21:C27"/>
    <mergeCell ref="B2:F2"/>
    <mergeCell ref="D33:F33"/>
    <mergeCell ref="E9:F9"/>
    <mergeCell ref="D8:D10"/>
    <mergeCell ref="E8:F8"/>
    <mergeCell ref="D14:F14"/>
    <mergeCell ref="C29:F29"/>
    <mergeCell ref="C5:F5"/>
    <mergeCell ref="C3:F3"/>
    <mergeCell ref="D6:F6"/>
    <mergeCell ref="B3:B27"/>
    <mergeCell ref="D4:F4"/>
    <mergeCell ref="D13:F13"/>
    <mergeCell ref="E10:F10"/>
    <mergeCell ref="D19:F19"/>
    <mergeCell ref="D15:F15"/>
    <mergeCell ref="D16:F16"/>
    <mergeCell ref="D30:F30"/>
    <mergeCell ref="D17:F17"/>
    <mergeCell ref="D18:F18"/>
    <mergeCell ref="D41:F41"/>
    <mergeCell ref="D43:F43"/>
    <mergeCell ref="D35:F35"/>
    <mergeCell ref="D36:F36"/>
    <mergeCell ref="C28:F28"/>
    <mergeCell ref="D40:F40"/>
    <mergeCell ref="C46:C50"/>
    <mergeCell ref="D47:D48"/>
    <mergeCell ref="D34:F34"/>
    <mergeCell ref="D39:F39"/>
    <mergeCell ref="D59:F59"/>
    <mergeCell ref="C55:C59"/>
    <mergeCell ref="D55:F55"/>
    <mergeCell ref="D56:F56"/>
    <mergeCell ref="D57:F57"/>
    <mergeCell ref="D58:F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&amp;LB5DB65BC&amp;C&amp;R3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2"/>
  <sheetViews>
    <sheetView view="pageLayout" zoomScale="78" zoomScaleSheetLayoutView="41" zoomScalePageLayoutView="78" workbookViewId="0" topLeftCell="A1">
      <selection activeCell="C16" sqref="C16:H16"/>
    </sheetView>
  </sheetViews>
  <sheetFormatPr defaultColWidth="9.00390625" defaultRowHeight="12.75"/>
  <cols>
    <col min="1" max="1" width="9.125" style="1" customWidth="1"/>
    <col min="2" max="2" width="7.375" style="1" customWidth="1"/>
    <col min="3" max="3" width="8.875" style="1" customWidth="1"/>
    <col min="4" max="4" width="10.375" style="1" customWidth="1"/>
    <col min="5" max="5" width="38.625" style="1" customWidth="1"/>
    <col min="6" max="6" width="10.125" style="1" customWidth="1"/>
    <col min="7" max="7" width="10.75390625" style="1" customWidth="1"/>
    <col min="8" max="8" width="9.625" style="1" customWidth="1"/>
    <col min="9" max="9" width="11.125" style="1" customWidth="1"/>
    <col min="10" max="10" width="14.875" style="1" customWidth="1"/>
    <col min="11" max="16384" width="9.125" style="1" customWidth="1"/>
  </cols>
  <sheetData>
    <row r="1" spans="2:10" ht="15" customHeight="1">
      <c r="B1" s="240" t="s">
        <v>137</v>
      </c>
      <c r="C1" s="240"/>
      <c r="D1" s="240"/>
      <c r="E1" s="240"/>
      <c r="F1" s="40"/>
      <c r="G1" s="40"/>
      <c r="H1" s="40"/>
      <c r="I1" s="40"/>
      <c r="J1" s="7"/>
    </row>
    <row r="2" spans="2:10" ht="18.75" customHeight="1">
      <c r="B2" s="257" t="s">
        <v>4</v>
      </c>
      <c r="C2" s="258"/>
      <c r="D2" s="258"/>
      <c r="E2" s="258"/>
      <c r="F2" s="258"/>
      <c r="G2" s="258"/>
      <c r="H2" s="259"/>
      <c r="I2" s="8" t="s">
        <v>37</v>
      </c>
      <c r="J2" s="8" t="s">
        <v>5</v>
      </c>
    </row>
    <row r="3" spans="2:10" ht="15" customHeight="1">
      <c r="B3" s="250" t="s">
        <v>41</v>
      </c>
      <c r="C3" s="202" t="s">
        <v>140</v>
      </c>
      <c r="D3" s="203"/>
      <c r="E3" s="203"/>
      <c r="F3" s="203"/>
      <c r="G3" s="203"/>
      <c r="H3" s="204"/>
      <c r="I3" s="10">
        <v>1</v>
      </c>
      <c r="J3" s="86">
        <v>39</v>
      </c>
    </row>
    <row r="4" spans="2:10" ht="14.25" customHeight="1">
      <c r="B4" s="250"/>
      <c r="C4" s="251" t="s">
        <v>1</v>
      </c>
      <c r="D4" s="247" t="s">
        <v>134</v>
      </c>
      <c r="E4" s="248"/>
      <c r="F4" s="248"/>
      <c r="G4" s="248"/>
      <c r="H4" s="249"/>
      <c r="I4" s="10">
        <v>2</v>
      </c>
      <c r="J4" s="86">
        <v>30</v>
      </c>
    </row>
    <row r="5" spans="2:10" ht="14.25" customHeight="1">
      <c r="B5" s="250"/>
      <c r="C5" s="252"/>
      <c r="D5" s="254" t="s">
        <v>135</v>
      </c>
      <c r="E5" s="255"/>
      <c r="F5" s="255"/>
      <c r="G5" s="255"/>
      <c r="H5" s="256"/>
      <c r="I5" s="10">
        <v>3</v>
      </c>
      <c r="J5" s="86">
        <v>1</v>
      </c>
    </row>
    <row r="6" spans="2:10" ht="14.25" customHeight="1">
      <c r="B6" s="250"/>
      <c r="C6" s="252"/>
      <c r="D6" s="247" t="s">
        <v>8</v>
      </c>
      <c r="E6" s="248"/>
      <c r="F6" s="248"/>
      <c r="G6" s="248"/>
      <c r="H6" s="249"/>
      <c r="I6" s="10">
        <v>4</v>
      </c>
      <c r="J6" s="86"/>
    </row>
    <row r="7" spans="2:10" ht="14.25" customHeight="1">
      <c r="B7" s="250"/>
      <c r="C7" s="252"/>
      <c r="D7" s="247" t="s">
        <v>7</v>
      </c>
      <c r="E7" s="248"/>
      <c r="F7" s="248"/>
      <c r="G7" s="248"/>
      <c r="H7" s="249"/>
      <c r="I7" s="10">
        <v>5</v>
      </c>
      <c r="J7" s="86">
        <v>6</v>
      </c>
    </row>
    <row r="8" spans="2:10" ht="14.25" customHeight="1">
      <c r="B8" s="250"/>
      <c r="C8" s="252"/>
      <c r="D8" s="247" t="s">
        <v>9</v>
      </c>
      <c r="E8" s="248"/>
      <c r="F8" s="248"/>
      <c r="G8" s="248"/>
      <c r="H8" s="249"/>
      <c r="I8" s="10">
        <v>6</v>
      </c>
      <c r="J8" s="86">
        <v>2</v>
      </c>
    </row>
    <row r="9" spans="2:10" ht="14.25" customHeight="1">
      <c r="B9" s="250"/>
      <c r="C9" s="253"/>
      <c r="D9" s="247" t="s">
        <v>10</v>
      </c>
      <c r="E9" s="248"/>
      <c r="F9" s="248"/>
      <c r="G9" s="248"/>
      <c r="H9" s="249"/>
      <c r="I9" s="10">
        <v>7</v>
      </c>
      <c r="J9" s="86"/>
    </row>
    <row r="10" spans="2:10" ht="15" customHeight="1">
      <c r="B10" s="250"/>
      <c r="C10" s="242" t="s">
        <v>139</v>
      </c>
      <c r="D10" s="243"/>
      <c r="E10" s="243"/>
      <c r="F10" s="243"/>
      <c r="G10" s="243"/>
      <c r="H10" s="244"/>
      <c r="I10" s="10">
        <v>8</v>
      </c>
      <c r="J10" s="86">
        <v>2</v>
      </c>
    </row>
    <row r="11" spans="2:10" ht="15" customHeight="1">
      <c r="B11" s="250"/>
      <c r="C11" s="242" t="s">
        <v>38</v>
      </c>
      <c r="D11" s="243"/>
      <c r="E11" s="243"/>
      <c r="F11" s="243"/>
      <c r="G11" s="243"/>
      <c r="H11" s="244"/>
      <c r="I11" s="10">
        <v>9</v>
      </c>
      <c r="J11" s="86"/>
    </row>
    <row r="12" spans="2:10" ht="15" customHeight="1">
      <c r="B12" s="250"/>
      <c r="C12" s="242" t="s">
        <v>39</v>
      </c>
      <c r="D12" s="243"/>
      <c r="E12" s="243"/>
      <c r="F12" s="243"/>
      <c r="G12" s="243"/>
      <c r="H12" s="244"/>
      <c r="I12" s="10">
        <v>10</v>
      </c>
      <c r="J12" s="86"/>
    </row>
    <row r="13" spans="2:10" ht="15" customHeight="1">
      <c r="B13" s="250"/>
      <c r="C13" s="242" t="s">
        <v>167</v>
      </c>
      <c r="D13" s="243"/>
      <c r="E13" s="243"/>
      <c r="F13" s="243"/>
      <c r="G13" s="243"/>
      <c r="H13" s="244"/>
      <c r="I13" s="10">
        <v>11</v>
      </c>
      <c r="J13" s="86"/>
    </row>
    <row r="14" spans="2:10" ht="15" customHeight="1">
      <c r="B14" s="250"/>
      <c r="C14" s="278" t="s">
        <v>6</v>
      </c>
      <c r="D14" s="279"/>
      <c r="E14" s="279"/>
      <c r="F14" s="279"/>
      <c r="G14" s="279"/>
      <c r="H14" s="280"/>
      <c r="I14" s="10">
        <v>12</v>
      </c>
      <c r="J14" s="86"/>
    </row>
    <row r="15" spans="2:10" ht="15" customHeight="1">
      <c r="B15" s="250"/>
      <c r="C15" s="278" t="s">
        <v>40</v>
      </c>
      <c r="D15" s="279"/>
      <c r="E15" s="279"/>
      <c r="F15" s="279"/>
      <c r="G15" s="279"/>
      <c r="H15" s="280"/>
      <c r="I15" s="10">
        <v>13</v>
      </c>
      <c r="J15" s="86"/>
    </row>
    <row r="16" spans="2:10" ht="15" customHeight="1">
      <c r="B16" s="250"/>
      <c r="C16" s="281" t="s">
        <v>152</v>
      </c>
      <c r="D16" s="282"/>
      <c r="E16" s="282"/>
      <c r="F16" s="282"/>
      <c r="G16" s="282"/>
      <c r="H16" s="283"/>
      <c r="I16" s="10">
        <v>14</v>
      </c>
      <c r="J16" s="86"/>
    </row>
    <row r="17" spans="2:10" ht="15" customHeight="1">
      <c r="B17" s="250"/>
      <c r="C17" s="281" t="s">
        <v>160</v>
      </c>
      <c r="D17" s="282"/>
      <c r="E17" s="282"/>
      <c r="F17" s="282"/>
      <c r="G17" s="282"/>
      <c r="H17" s="283"/>
      <c r="I17" s="10">
        <v>15</v>
      </c>
      <c r="J17" s="86"/>
    </row>
    <row r="18" spans="2:10" ht="15" customHeight="1">
      <c r="B18" s="250"/>
      <c r="C18" s="242" t="s">
        <v>141</v>
      </c>
      <c r="D18" s="243"/>
      <c r="E18" s="243"/>
      <c r="F18" s="243"/>
      <c r="G18" s="243"/>
      <c r="H18" s="244"/>
      <c r="I18" s="10">
        <v>16</v>
      </c>
      <c r="J18" s="86"/>
    </row>
    <row r="19" spans="2:10" ht="15" customHeight="1">
      <c r="B19" s="250"/>
      <c r="C19" s="242" t="s">
        <v>142</v>
      </c>
      <c r="D19" s="243"/>
      <c r="E19" s="243"/>
      <c r="F19" s="243"/>
      <c r="G19" s="243"/>
      <c r="H19" s="244"/>
      <c r="I19" s="10">
        <v>17</v>
      </c>
      <c r="J19" s="86">
        <v>7</v>
      </c>
    </row>
    <row r="20" spans="2:10" ht="15" customHeight="1">
      <c r="B20" s="250"/>
      <c r="C20" s="242" t="s">
        <v>143</v>
      </c>
      <c r="D20" s="243"/>
      <c r="E20" s="243"/>
      <c r="F20" s="243"/>
      <c r="G20" s="243"/>
      <c r="H20" s="244"/>
      <c r="I20" s="10">
        <v>18</v>
      </c>
      <c r="J20" s="86">
        <v>57</v>
      </c>
    </row>
    <row r="21" spans="2:10" ht="15" customHeight="1">
      <c r="B21" s="250"/>
      <c r="C21" s="242" t="s">
        <v>144</v>
      </c>
      <c r="D21" s="243"/>
      <c r="E21" s="243"/>
      <c r="F21" s="243"/>
      <c r="G21" s="243"/>
      <c r="H21" s="244"/>
      <c r="I21" s="10">
        <v>19</v>
      </c>
      <c r="J21" s="86">
        <v>2</v>
      </c>
    </row>
    <row r="22" spans="2:10" ht="15" customHeight="1">
      <c r="B22" s="250"/>
      <c r="C22" s="242" t="s">
        <v>145</v>
      </c>
      <c r="D22" s="243"/>
      <c r="E22" s="243"/>
      <c r="F22" s="243"/>
      <c r="G22" s="243"/>
      <c r="H22" s="244"/>
      <c r="I22" s="10">
        <v>20</v>
      </c>
      <c r="J22" s="86">
        <v>2</v>
      </c>
    </row>
    <row r="23" spans="2:10" ht="15" customHeight="1">
      <c r="B23" s="250"/>
      <c r="C23" s="242" t="s">
        <v>215</v>
      </c>
      <c r="D23" s="243"/>
      <c r="E23" s="243"/>
      <c r="F23" s="243"/>
      <c r="G23" s="243"/>
      <c r="H23" s="244"/>
      <c r="I23" s="10">
        <v>21</v>
      </c>
      <c r="J23" s="86"/>
    </row>
    <row r="24" spans="2:10" ht="26.25" customHeight="1">
      <c r="B24" s="250"/>
      <c r="C24" s="218" t="s">
        <v>162</v>
      </c>
      <c r="D24" s="219"/>
      <c r="E24" s="219"/>
      <c r="F24" s="219"/>
      <c r="G24" s="219"/>
      <c r="H24" s="220"/>
      <c r="I24" s="10">
        <v>22</v>
      </c>
      <c r="J24" s="86">
        <v>2</v>
      </c>
    </row>
    <row r="25" spans="2:10" ht="16.5" customHeight="1">
      <c r="B25" s="250" t="s">
        <v>58</v>
      </c>
      <c r="C25" s="277" t="s">
        <v>147</v>
      </c>
      <c r="D25" s="277"/>
      <c r="E25" s="268" t="s">
        <v>94</v>
      </c>
      <c r="F25" s="269"/>
      <c r="G25" s="269"/>
      <c r="H25" s="270"/>
      <c r="I25" s="10">
        <v>23</v>
      </c>
      <c r="J25" s="86"/>
    </row>
    <row r="26" spans="2:10" ht="16.5" customHeight="1">
      <c r="B26" s="250"/>
      <c r="C26" s="277"/>
      <c r="D26" s="277"/>
      <c r="E26" s="268" t="s">
        <v>95</v>
      </c>
      <c r="F26" s="269"/>
      <c r="G26" s="269"/>
      <c r="H26" s="270"/>
      <c r="I26" s="10">
        <v>24</v>
      </c>
      <c r="J26" s="86"/>
    </row>
    <row r="27" spans="2:10" ht="16.5" customHeight="1">
      <c r="B27" s="250"/>
      <c r="C27" s="277"/>
      <c r="D27" s="277"/>
      <c r="E27" s="268" t="s">
        <v>195</v>
      </c>
      <c r="F27" s="269"/>
      <c r="G27" s="269"/>
      <c r="H27" s="270"/>
      <c r="I27" s="10">
        <v>25</v>
      </c>
      <c r="J27" s="86">
        <v>8</v>
      </c>
    </row>
    <row r="28" spans="2:10" ht="14.25" customHeight="1">
      <c r="B28" s="250"/>
      <c r="C28" s="274" t="s">
        <v>93</v>
      </c>
      <c r="D28" s="274"/>
      <c r="E28" s="215" t="s">
        <v>60</v>
      </c>
      <c r="F28" s="216"/>
      <c r="G28" s="216"/>
      <c r="H28" s="217"/>
      <c r="I28" s="10">
        <v>26</v>
      </c>
      <c r="J28" s="84">
        <v>17</v>
      </c>
    </row>
    <row r="29" spans="2:10" ht="14.25" customHeight="1">
      <c r="B29" s="250"/>
      <c r="C29" s="274"/>
      <c r="D29" s="274"/>
      <c r="E29" s="215" t="s">
        <v>61</v>
      </c>
      <c r="F29" s="216"/>
      <c r="G29" s="216"/>
      <c r="H29" s="217"/>
      <c r="I29" s="10">
        <v>27</v>
      </c>
      <c r="J29" s="84"/>
    </row>
    <row r="30" spans="2:10" ht="14.25" customHeight="1">
      <c r="B30" s="250"/>
      <c r="C30" s="274"/>
      <c r="D30" s="274"/>
      <c r="E30" s="289" t="s">
        <v>115</v>
      </c>
      <c r="F30" s="290"/>
      <c r="G30" s="290"/>
      <c r="H30" s="291"/>
      <c r="I30" s="10">
        <v>28</v>
      </c>
      <c r="J30" s="84"/>
    </row>
    <row r="31" spans="2:10" ht="16.5" customHeight="1">
      <c r="B31" s="250"/>
      <c r="C31" s="274" t="s">
        <v>109</v>
      </c>
      <c r="D31" s="274"/>
      <c r="E31" s="284" t="s">
        <v>110</v>
      </c>
      <c r="F31" s="285"/>
      <c r="G31" s="285"/>
      <c r="H31" s="286"/>
      <c r="I31" s="10">
        <v>29</v>
      </c>
      <c r="J31" s="84"/>
    </row>
    <row r="32" spans="2:10" ht="16.5" customHeight="1">
      <c r="B32" s="250"/>
      <c r="C32" s="274"/>
      <c r="D32" s="274"/>
      <c r="E32" s="284" t="s">
        <v>111</v>
      </c>
      <c r="F32" s="285"/>
      <c r="G32" s="285"/>
      <c r="H32" s="286"/>
      <c r="I32" s="10">
        <v>30</v>
      </c>
      <c r="J32" s="84"/>
    </row>
    <row r="33" spans="2:10" ht="15" customHeight="1">
      <c r="B33" s="250"/>
      <c r="C33" s="271" t="s">
        <v>146</v>
      </c>
      <c r="D33" s="272"/>
      <c r="E33" s="272"/>
      <c r="F33" s="272"/>
      <c r="G33" s="272"/>
      <c r="H33" s="273"/>
      <c r="I33" s="10">
        <v>31</v>
      </c>
      <c r="J33" s="84"/>
    </row>
    <row r="34" spans="2:10" ht="15" customHeight="1">
      <c r="B34" s="250"/>
      <c r="C34" s="242" t="s">
        <v>142</v>
      </c>
      <c r="D34" s="243"/>
      <c r="E34" s="243"/>
      <c r="F34" s="243"/>
      <c r="G34" s="243"/>
      <c r="H34" s="244"/>
      <c r="I34" s="10">
        <v>32</v>
      </c>
      <c r="J34" s="84"/>
    </row>
    <row r="35" spans="2:10" ht="15" customHeight="1">
      <c r="B35" s="250"/>
      <c r="C35" s="242" t="s">
        <v>143</v>
      </c>
      <c r="D35" s="243"/>
      <c r="E35" s="243"/>
      <c r="F35" s="243"/>
      <c r="G35" s="243"/>
      <c r="H35" s="244"/>
      <c r="I35" s="10">
        <v>33</v>
      </c>
      <c r="J35" s="84">
        <v>8</v>
      </c>
    </row>
    <row r="36" spans="2:10" ht="27" customHeight="1">
      <c r="B36" s="250"/>
      <c r="C36" s="218" t="s">
        <v>161</v>
      </c>
      <c r="D36" s="219"/>
      <c r="E36" s="219"/>
      <c r="F36" s="219"/>
      <c r="G36" s="219"/>
      <c r="H36" s="220"/>
      <c r="I36" s="10">
        <v>34</v>
      </c>
      <c r="J36" s="84"/>
    </row>
    <row r="37" spans="2:11" ht="12.75" customHeight="1">
      <c r="B37" s="320" t="s">
        <v>112</v>
      </c>
      <c r="C37" s="292" t="s">
        <v>196</v>
      </c>
      <c r="D37" s="293"/>
      <c r="E37" s="287" t="s">
        <v>197</v>
      </c>
      <c r="F37" s="287"/>
      <c r="G37" s="287"/>
      <c r="H37" s="287"/>
      <c r="I37" s="10">
        <v>35</v>
      </c>
      <c r="J37" s="94">
        <v>46</v>
      </c>
      <c r="K37" s="108"/>
    </row>
    <row r="38" spans="2:10" ht="12.75" customHeight="1">
      <c r="B38" s="321"/>
      <c r="C38" s="294"/>
      <c r="D38" s="295"/>
      <c r="E38" s="287" t="s">
        <v>198</v>
      </c>
      <c r="F38" s="287"/>
      <c r="G38" s="287"/>
      <c r="H38" s="287"/>
      <c r="I38" s="10">
        <v>36</v>
      </c>
      <c r="J38" s="94">
        <v>102</v>
      </c>
    </row>
    <row r="39" spans="2:10" ht="15" customHeight="1">
      <c r="B39" s="321"/>
      <c r="C39" s="296"/>
      <c r="D39" s="297"/>
      <c r="E39" s="288" t="s">
        <v>199</v>
      </c>
      <c r="F39" s="288"/>
      <c r="G39" s="288"/>
      <c r="H39" s="288"/>
      <c r="I39" s="10">
        <v>37</v>
      </c>
      <c r="J39" s="94">
        <v>98</v>
      </c>
    </row>
    <row r="40" spans="2:10" ht="15" customHeight="1">
      <c r="B40" s="321"/>
      <c r="C40" s="274" t="s">
        <v>93</v>
      </c>
      <c r="D40" s="274"/>
      <c r="E40" s="215" t="s">
        <v>60</v>
      </c>
      <c r="F40" s="216"/>
      <c r="G40" s="216"/>
      <c r="H40" s="217"/>
      <c r="I40" s="10">
        <v>38</v>
      </c>
      <c r="J40" s="84">
        <v>348</v>
      </c>
    </row>
    <row r="41" spans="2:10" ht="15" customHeight="1">
      <c r="B41" s="321"/>
      <c r="C41" s="274"/>
      <c r="D41" s="274"/>
      <c r="E41" s="215" t="s">
        <v>61</v>
      </c>
      <c r="F41" s="216"/>
      <c r="G41" s="216"/>
      <c r="H41" s="217"/>
      <c r="I41" s="10">
        <v>39</v>
      </c>
      <c r="J41" s="84">
        <v>272</v>
      </c>
    </row>
    <row r="42" spans="2:10" ht="15" customHeight="1">
      <c r="B42" s="321"/>
      <c r="C42" s="274"/>
      <c r="D42" s="274"/>
      <c r="E42" s="289" t="s">
        <v>120</v>
      </c>
      <c r="F42" s="290"/>
      <c r="G42" s="290"/>
      <c r="H42" s="291"/>
      <c r="I42" s="10">
        <v>40</v>
      </c>
      <c r="J42" s="84"/>
    </row>
    <row r="43" spans="2:10" ht="15" customHeight="1">
      <c r="B43" s="321"/>
      <c r="C43" s="274" t="s">
        <v>109</v>
      </c>
      <c r="D43" s="274"/>
      <c r="E43" s="284" t="s">
        <v>110</v>
      </c>
      <c r="F43" s="285"/>
      <c r="G43" s="285"/>
      <c r="H43" s="286"/>
      <c r="I43" s="10">
        <v>41</v>
      </c>
      <c r="J43" s="84">
        <v>390884</v>
      </c>
    </row>
    <row r="44" spans="2:10" ht="15" customHeight="1">
      <c r="B44" s="321"/>
      <c r="C44" s="274"/>
      <c r="D44" s="274"/>
      <c r="E44" s="284" t="s">
        <v>111</v>
      </c>
      <c r="F44" s="285"/>
      <c r="G44" s="285"/>
      <c r="H44" s="286"/>
      <c r="I44" s="10">
        <v>42</v>
      </c>
      <c r="J44" s="84"/>
    </row>
    <row r="45" spans="2:10" ht="15" customHeight="1">
      <c r="B45" s="321"/>
      <c r="C45" s="271" t="s">
        <v>146</v>
      </c>
      <c r="D45" s="272"/>
      <c r="E45" s="272"/>
      <c r="F45" s="272"/>
      <c r="G45" s="272"/>
      <c r="H45" s="273"/>
      <c r="I45" s="10">
        <v>43</v>
      </c>
      <c r="J45" s="84"/>
    </row>
    <row r="46" spans="2:10" ht="15" customHeight="1">
      <c r="B46" s="321"/>
      <c r="C46" s="202" t="s">
        <v>153</v>
      </c>
      <c r="D46" s="203"/>
      <c r="E46" s="203"/>
      <c r="F46" s="203"/>
      <c r="G46" s="203"/>
      <c r="H46" s="204"/>
      <c r="I46" s="10">
        <v>44</v>
      </c>
      <c r="J46" s="84">
        <v>2</v>
      </c>
    </row>
    <row r="47" spans="2:10" ht="15" customHeight="1">
      <c r="B47" s="321"/>
      <c r="C47" s="242" t="s">
        <v>142</v>
      </c>
      <c r="D47" s="243"/>
      <c r="E47" s="243"/>
      <c r="F47" s="243"/>
      <c r="G47" s="243"/>
      <c r="H47" s="244"/>
      <c r="I47" s="10">
        <v>45</v>
      </c>
      <c r="J47" s="84">
        <v>12</v>
      </c>
    </row>
    <row r="48" spans="2:10" ht="15" customHeight="1">
      <c r="B48" s="321"/>
      <c r="C48" s="242" t="s">
        <v>143</v>
      </c>
      <c r="D48" s="243"/>
      <c r="E48" s="243"/>
      <c r="F48" s="243"/>
      <c r="G48" s="243"/>
      <c r="H48" s="244"/>
      <c r="I48" s="10">
        <v>46</v>
      </c>
      <c r="J48" s="84">
        <v>95</v>
      </c>
    </row>
    <row r="49" spans="2:10" ht="24.75" customHeight="1">
      <c r="B49" s="322"/>
      <c r="C49" s="218" t="s">
        <v>161</v>
      </c>
      <c r="D49" s="219"/>
      <c r="E49" s="219"/>
      <c r="F49" s="219"/>
      <c r="G49" s="219"/>
      <c r="H49" s="220"/>
      <c r="I49" s="10">
        <v>47</v>
      </c>
      <c r="J49" s="84">
        <v>14</v>
      </c>
    </row>
    <row r="50" spans="2:10" ht="13.5" customHeight="1">
      <c r="B50" s="307" t="s">
        <v>46</v>
      </c>
      <c r="C50" s="307"/>
      <c r="D50" s="307"/>
      <c r="E50" s="307"/>
      <c r="F50" s="307"/>
      <c r="G50" s="307"/>
      <c r="H50" s="307"/>
      <c r="I50" s="307"/>
      <c r="J50" s="307"/>
    </row>
    <row r="51" spans="2:10" ht="14.25" customHeight="1">
      <c r="B51" s="304" t="s">
        <v>210</v>
      </c>
      <c r="C51" s="305"/>
      <c r="D51" s="305"/>
      <c r="E51" s="305"/>
      <c r="F51" s="305"/>
      <c r="G51" s="305"/>
      <c r="H51" s="306"/>
      <c r="I51" s="107">
        <v>48</v>
      </c>
      <c r="J51" s="87">
        <v>4</v>
      </c>
    </row>
    <row r="52" spans="2:10" ht="14.25" customHeight="1">
      <c r="B52" s="317" t="s">
        <v>180</v>
      </c>
      <c r="C52" s="318"/>
      <c r="D52" s="318"/>
      <c r="E52" s="318"/>
      <c r="F52" s="318"/>
      <c r="G52" s="318"/>
      <c r="H52" s="319"/>
      <c r="I52" s="107">
        <v>49</v>
      </c>
      <c r="J52" s="87">
        <v>4</v>
      </c>
    </row>
    <row r="53" spans="2:10" ht="28.5" customHeight="1">
      <c r="B53" s="308" t="s">
        <v>203</v>
      </c>
      <c r="C53" s="309"/>
      <c r="D53" s="309"/>
      <c r="E53" s="309"/>
      <c r="F53" s="309"/>
      <c r="G53" s="309"/>
      <c r="H53" s="310"/>
      <c r="I53" s="112">
        <v>50</v>
      </c>
      <c r="J53" s="86"/>
    </row>
    <row r="54" spans="2:10" ht="8.25" customHeight="1">
      <c r="B54" s="2"/>
      <c r="C54" s="2"/>
      <c r="D54" s="2"/>
      <c r="E54" s="2"/>
      <c r="F54" s="2"/>
      <c r="G54" s="2"/>
      <c r="H54" s="2"/>
      <c r="I54" s="2"/>
      <c r="J54" s="2"/>
    </row>
    <row r="55" spans="2:10" ht="15.75">
      <c r="B55" s="74" t="s">
        <v>181</v>
      </c>
      <c r="C55" s="2"/>
      <c r="D55" s="2"/>
      <c r="E55" s="2"/>
      <c r="F55" s="2"/>
      <c r="G55" s="2"/>
      <c r="H55" s="2"/>
      <c r="I55" s="2"/>
      <c r="J55" s="2"/>
    </row>
    <row r="56" spans="2:10" ht="16.5" customHeight="1">
      <c r="B56" s="311" t="s">
        <v>163</v>
      </c>
      <c r="C56" s="312"/>
      <c r="D56" s="312"/>
      <c r="E56" s="313"/>
      <c r="F56" s="301" t="s">
        <v>159</v>
      </c>
      <c r="G56" s="302"/>
      <c r="H56" s="302"/>
      <c r="I56" s="302"/>
      <c r="J56" s="303"/>
    </row>
    <row r="57" spans="2:10" ht="45" customHeight="1">
      <c r="B57" s="314"/>
      <c r="C57" s="315"/>
      <c r="D57" s="315"/>
      <c r="E57" s="316"/>
      <c r="F57" s="75" t="s">
        <v>154</v>
      </c>
      <c r="G57" s="75" t="s">
        <v>155</v>
      </c>
      <c r="H57" s="75" t="s">
        <v>156</v>
      </c>
      <c r="I57" s="75" t="s">
        <v>158</v>
      </c>
      <c r="J57" s="76" t="s">
        <v>157</v>
      </c>
    </row>
    <row r="58" spans="2:10" ht="13.5" customHeight="1">
      <c r="B58" s="298" t="s">
        <v>183</v>
      </c>
      <c r="C58" s="299"/>
      <c r="D58" s="299"/>
      <c r="E58" s="300"/>
      <c r="F58" s="109">
        <f>F59+F62+F63+F64</f>
        <v>963</v>
      </c>
      <c r="G58" s="109">
        <f>G59+G62+G63+G64</f>
        <v>107</v>
      </c>
      <c r="H58" s="109">
        <f>H59+H62+H63+H64</f>
        <v>8</v>
      </c>
      <c r="I58" s="109">
        <f>I59+I62+I63+I64</f>
        <v>3</v>
      </c>
      <c r="J58" s="109">
        <f>J59+J62+J63+J64</f>
        <v>5</v>
      </c>
    </row>
    <row r="59" spans="2:10" ht="13.5" customHeight="1">
      <c r="B59" s="225" t="s">
        <v>103</v>
      </c>
      <c r="C59" s="225"/>
      <c r="D59" s="225"/>
      <c r="E59" s="225"/>
      <c r="F59" s="94">
        <v>61</v>
      </c>
      <c r="G59" s="94">
        <v>10</v>
      </c>
      <c r="H59" s="94">
        <v>2</v>
      </c>
      <c r="I59" s="94">
        <v>1</v>
      </c>
      <c r="J59" s="94">
        <v>5</v>
      </c>
    </row>
    <row r="60" spans="2:10" ht="13.5" customHeight="1">
      <c r="B60" s="328" t="s">
        <v>201</v>
      </c>
      <c r="C60" s="329"/>
      <c r="D60" s="329"/>
      <c r="E60" s="330"/>
      <c r="F60" s="86">
        <v>24</v>
      </c>
      <c r="G60" s="86">
        <v>7</v>
      </c>
      <c r="H60" s="86">
        <v>2</v>
      </c>
      <c r="I60" s="86">
        <v>1</v>
      </c>
      <c r="J60" s="86">
        <v>5</v>
      </c>
    </row>
    <row r="61" spans="2:10" ht="13.5" customHeight="1">
      <c r="B61" s="328" t="s">
        <v>202</v>
      </c>
      <c r="C61" s="329"/>
      <c r="D61" s="329"/>
      <c r="E61" s="330"/>
      <c r="F61" s="86">
        <v>1</v>
      </c>
      <c r="G61" s="86"/>
      <c r="H61" s="86"/>
      <c r="I61" s="86"/>
      <c r="J61" s="86"/>
    </row>
    <row r="62" spans="2:10" ht="13.5" customHeight="1">
      <c r="B62" s="331" t="s">
        <v>30</v>
      </c>
      <c r="C62" s="331"/>
      <c r="D62" s="331"/>
      <c r="E62" s="331"/>
      <c r="F62" s="84">
        <v>11</v>
      </c>
      <c r="G62" s="84">
        <v>5</v>
      </c>
      <c r="H62" s="84"/>
      <c r="I62" s="84"/>
      <c r="J62" s="84"/>
    </row>
    <row r="63" spans="2:10" ht="13.5" customHeight="1">
      <c r="B63" s="331" t="s">
        <v>104</v>
      </c>
      <c r="C63" s="331"/>
      <c r="D63" s="331"/>
      <c r="E63" s="331"/>
      <c r="F63" s="84">
        <v>449</v>
      </c>
      <c r="G63" s="84">
        <v>72</v>
      </c>
      <c r="H63" s="84">
        <v>6</v>
      </c>
      <c r="I63" s="84">
        <v>2</v>
      </c>
      <c r="J63" s="84"/>
    </row>
    <row r="64" spans="2:10" ht="13.5" customHeight="1">
      <c r="B64" s="225" t="s">
        <v>108</v>
      </c>
      <c r="C64" s="225"/>
      <c r="D64" s="225"/>
      <c r="E64" s="225"/>
      <c r="F64" s="84">
        <v>442</v>
      </c>
      <c r="G64" s="84">
        <v>20</v>
      </c>
      <c r="H64" s="84"/>
      <c r="I64" s="84"/>
      <c r="J64" s="84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5.75">
      <c r="B66" s="326" t="s">
        <v>182</v>
      </c>
      <c r="C66" s="326"/>
      <c r="D66" s="326"/>
      <c r="E66" s="326"/>
      <c r="F66" s="326"/>
      <c r="G66" s="326"/>
      <c r="H66" s="326"/>
      <c r="I66" s="327"/>
      <c r="J66" s="327"/>
    </row>
    <row r="67" spans="2:10" ht="30" customHeight="1">
      <c r="B67" s="332" t="s">
        <v>148</v>
      </c>
      <c r="C67" s="333"/>
      <c r="D67" s="333"/>
      <c r="E67" s="334"/>
      <c r="F67" s="99" t="s">
        <v>37</v>
      </c>
      <c r="G67" s="99" t="s">
        <v>5</v>
      </c>
      <c r="H67" s="113" t="s">
        <v>114</v>
      </c>
      <c r="I67" s="100"/>
      <c r="J67" s="100"/>
    </row>
    <row r="68" spans="2:10" ht="15" customHeight="1">
      <c r="B68" s="323" t="s">
        <v>183</v>
      </c>
      <c r="C68" s="324"/>
      <c r="D68" s="324"/>
      <c r="E68" s="325"/>
      <c r="F68" s="110">
        <v>1</v>
      </c>
      <c r="G68" s="114">
        <v>348</v>
      </c>
      <c r="H68" s="115">
        <v>3444693</v>
      </c>
      <c r="I68" s="100"/>
      <c r="J68" s="100"/>
    </row>
    <row r="69" spans="2:10" ht="15" customHeight="1">
      <c r="B69" s="264" t="s">
        <v>184</v>
      </c>
      <c r="C69" s="265"/>
      <c r="D69" s="275" t="s">
        <v>185</v>
      </c>
      <c r="E69" s="276"/>
      <c r="F69" s="119">
        <v>2</v>
      </c>
      <c r="G69" s="116">
        <v>134</v>
      </c>
      <c r="H69" s="117">
        <v>2651463</v>
      </c>
      <c r="I69" s="101"/>
      <c r="J69" s="101"/>
    </row>
    <row r="70" spans="2:10" ht="15" customHeight="1">
      <c r="B70" s="266"/>
      <c r="C70" s="267"/>
      <c r="D70" s="275" t="s">
        <v>186</v>
      </c>
      <c r="E70" s="276"/>
      <c r="F70" s="119">
        <v>3</v>
      </c>
      <c r="G70" s="116">
        <v>214</v>
      </c>
      <c r="H70" s="117">
        <v>793230</v>
      </c>
      <c r="I70" s="101"/>
      <c r="J70" s="101"/>
    </row>
    <row r="71" spans="2:10" ht="15" customHeight="1">
      <c r="B71" s="260" t="s">
        <v>187</v>
      </c>
      <c r="C71" s="261"/>
      <c r="D71" s="245" t="s">
        <v>113</v>
      </c>
      <c r="E71" s="246"/>
      <c r="F71" s="120">
        <v>4</v>
      </c>
      <c r="G71" s="118">
        <v>199</v>
      </c>
      <c r="H71" s="115">
        <v>215888</v>
      </c>
      <c r="I71" s="101"/>
      <c r="J71" s="101"/>
    </row>
    <row r="72" spans="2:10" ht="30" customHeight="1">
      <c r="B72" s="262"/>
      <c r="C72" s="263"/>
      <c r="D72" s="245" t="s">
        <v>188</v>
      </c>
      <c r="E72" s="246"/>
      <c r="F72" s="119">
        <v>5</v>
      </c>
      <c r="G72" s="116"/>
      <c r="H72" s="117"/>
      <c r="I72" s="102"/>
      <c r="J72" s="102"/>
    </row>
    <row r="73" spans="2:10" ht="15" customHeight="1">
      <c r="B73" s="260" t="s">
        <v>204</v>
      </c>
      <c r="C73" s="261"/>
      <c r="D73" s="275" t="s">
        <v>205</v>
      </c>
      <c r="E73" s="276"/>
      <c r="F73" s="119">
        <v>6</v>
      </c>
      <c r="G73" s="116"/>
      <c r="H73" s="117"/>
      <c r="I73" s="101"/>
      <c r="J73" s="101"/>
    </row>
    <row r="74" spans="2:10" ht="15" customHeight="1">
      <c r="B74" s="262"/>
      <c r="C74" s="263"/>
      <c r="D74" s="275" t="s">
        <v>206</v>
      </c>
      <c r="E74" s="276"/>
      <c r="F74" s="119">
        <v>7</v>
      </c>
      <c r="G74" s="116"/>
      <c r="H74" s="117"/>
      <c r="I74" s="101"/>
      <c r="J74" s="101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ht="12.75">
      <c r="B120" s="2"/>
    </row>
    <row r="121" ht="12.75">
      <c r="B121" s="2"/>
    </row>
    <row r="122" ht="12.75">
      <c r="B122" s="2"/>
    </row>
  </sheetData>
  <sheetProtection formatCells="0" formatColumns="0" formatRows="0"/>
  <mergeCells count="84">
    <mergeCell ref="B68:E68"/>
    <mergeCell ref="D69:E69"/>
    <mergeCell ref="B66:J66"/>
    <mergeCell ref="B59:E59"/>
    <mergeCell ref="B61:E61"/>
    <mergeCell ref="B60:E60"/>
    <mergeCell ref="B64:E64"/>
    <mergeCell ref="B63:E63"/>
    <mergeCell ref="B62:E62"/>
    <mergeCell ref="B67:E67"/>
    <mergeCell ref="E43:H43"/>
    <mergeCell ref="B52:H52"/>
    <mergeCell ref="B37:B49"/>
    <mergeCell ref="C43:D44"/>
    <mergeCell ref="E44:H44"/>
    <mergeCell ref="E41:H41"/>
    <mergeCell ref="E42:H42"/>
    <mergeCell ref="B58:E58"/>
    <mergeCell ref="F56:J56"/>
    <mergeCell ref="C46:H46"/>
    <mergeCell ref="C47:H47"/>
    <mergeCell ref="C49:H49"/>
    <mergeCell ref="B51:H51"/>
    <mergeCell ref="B50:J50"/>
    <mergeCell ref="B53:H53"/>
    <mergeCell ref="B56:E57"/>
    <mergeCell ref="C48:H48"/>
    <mergeCell ref="B25:B36"/>
    <mergeCell ref="E29:H29"/>
    <mergeCell ref="E38:H38"/>
    <mergeCell ref="E39:H39"/>
    <mergeCell ref="E30:H30"/>
    <mergeCell ref="E31:H31"/>
    <mergeCell ref="C37:D39"/>
    <mergeCell ref="E37:H37"/>
    <mergeCell ref="C19:H19"/>
    <mergeCell ref="C20:H20"/>
    <mergeCell ref="E32:H32"/>
    <mergeCell ref="C33:H33"/>
    <mergeCell ref="C34:H34"/>
    <mergeCell ref="C35:H35"/>
    <mergeCell ref="C31:D32"/>
    <mergeCell ref="C28:D30"/>
    <mergeCell ref="E28:H28"/>
    <mergeCell ref="D6:H6"/>
    <mergeCell ref="D7:H7"/>
    <mergeCell ref="D8:H8"/>
    <mergeCell ref="C15:H15"/>
    <mergeCell ref="C16:H16"/>
    <mergeCell ref="C17:H17"/>
    <mergeCell ref="D9:H9"/>
    <mergeCell ref="C11:H11"/>
    <mergeCell ref="C12:H12"/>
    <mergeCell ref="C14:H14"/>
    <mergeCell ref="B73:C74"/>
    <mergeCell ref="D72:E72"/>
    <mergeCell ref="D73:E73"/>
    <mergeCell ref="D74:E74"/>
    <mergeCell ref="D70:E70"/>
    <mergeCell ref="C18:H18"/>
    <mergeCell ref="C21:H21"/>
    <mergeCell ref="C25:D27"/>
    <mergeCell ref="C24:H24"/>
    <mergeCell ref="E26:H26"/>
    <mergeCell ref="B71:C72"/>
    <mergeCell ref="B69:C70"/>
    <mergeCell ref="E25:H25"/>
    <mergeCell ref="E27:H27"/>
    <mergeCell ref="C23:H23"/>
    <mergeCell ref="C22:H22"/>
    <mergeCell ref="C45:H45"/>
    <mergeCell ref="C36:H36"/>
    <mergeCell ref="E40:H40"/>
    <mergeCell ref="C40:D42"/>
    <mergeCell ref="C10:H10"/>
    <mergeCell ref="D71:E71"/>
    <mergeCell ref="B1:E1"/>
    <mergeCell ref="D4:H4"/>
    <mergeCell ref="C13:H13"/>
    <mergeCell ref="B3:B24"/>
    <mergeCell ref="C4:C9"/>
    <mergeCell ref="C3:H3"/>
    <mergeCell ref="D5:H5"/>
    <mergeCell ref="B2:H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6" r:id="rId1"/>
  <headerFooter alignWithMargins="0">
    <oddFooter>&amp;LB5DB65BC&amp;C&amp;R4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9"/>
  <sheetViews>
    <sheetView view="pageLayout" workbookViewId="0" topLeftCell="A1">
      <selection activeCell="B9" sqref="B9:C9"/>
    </sheetView>
  </sheetViews>
  <sheetFormatPr defaultColWidth="9.00390625" defaultRowHeight="12.75"/>
  <cols>
    <col min="2" max="2" width="4.375" style="0" customWidth="1"/>
    <col min="3" max="3" width="60.125" style="0" customWidth="1"/>
    <col min="4" max="4" width="11.125" style="0" customWidth="1"/>
    <col min="5" max="5" width="15.25390625" style="0" customWidth="1"/>
  </cols>
  <sheetData>
    <row r="1" spans="2:5" ht="18" customHeight="1">
      <c r="B1" s="45" t="s">
        <v>127</v>
      </c>
      <c r="C1" s="46"/>
      <c r="D1" s="46"/>
      <c r="E1" s="46"/>
    </row>
    <row r="2" spans="2:5" ht="25.5" customHeight="1">
      <c r="B2" s="257" t="s">
        <v>4</v>
      </c>
      <c r="C2" s="258"/>
      <c r="D2" s="8" t="s">
        <v>37</v>
      </c>
      <c r="E2" s="8" t="s">
        <v>5</v>
      </c>
    </row>
    <row r="3" spans="2:5" ht="27.75" customHeight="1">
      <c r="B3" s="222" t="s">
        <v>174</v>
      </c>
      <c r="C3" s="222"/>
      <c r="D3" s="10">
        <v>1</v>
      </c>
      <c r="E3" s="105">
        <f>IF('розділ 1 '!K46&lt;&gt;0,'розділ 1 '!L46*100/'розділ 1 '!K46,0)</f>
        <v>11.538461538461538</v>
      </c>
    </row>
    <row r="4" spans="2:5" ht="18" customHeight="1">
      <c r="B4" s="340" t="s">
        <v>1</v>
      </c>
      <c r="C4" s="64" t="s">
        <v>175</v>
      </c>
      <c r="D4" s="10">
        <v>2</v>
      </c>
      <c r="E4" s="105">
        <f>IF('розділ 1 '!K16&lt;&gt;0,'розділ 1 '!L16*100/'розділ 1 '!K16,0)</f>
        <v>42.857142857142854</v>
      </c>
    </row>
    <row r="5" spans="2:5" ht="18" customHeight="1">
      <c r="B5" s="341"/>
      <c r="C5" s="64" t="s">
        <v>176</v>
      </c>
      <c r="D5" s="10">
        <v>3</v>
      </c>
      <c r="E5" s="105">
        <f>IF('розділ 1 '!K25&lt;&gt;0,'розділ 1 '!L25*100/'розділ 1 '!K25,0)</f>
        <v>0</v>
      </c>
    </row>
    <row r="6" spans="2:5" ht="18" customHeight="1">
      <c r="B6" s="341"/>
      <c r="C6" s="64" t="s">
        <v>177</v>
      </c>
      <c r="D6" s="10">
        <v>4</v>
      </c>
      <c r="E6" s="105">
        <f>IF('розділ 1 '!K40&lt;&gt;0,'розділ 1 '!L40*100/'розділ 1 '!K40,0)</f>
        <v>3.2967032967032965</v>
      </c>
    </row>
    <row r="7" spans="2:5" ht="18" customHeight="1">
      <c r="B7" s="341"/>
      <c r="C7" s="67" t="s">
        <v>178</v>
      </c>
      <c r="D7" s="10">
        <v>5</v>
      </c>
      <c r="E7" s="105">
        <f>IF('розділ 1 '!K45&lt;&gt;0,'розділ 1 '!L45*100/'розділ 1 '!K45,0)</f>
        <v>0</v>
      </c>
    </row>
    <row r="8" spans="2:5" ht="18" customHeight="1">
      <c r="B8" s="222" t="s">
        <v>179</v>
      </c>
      <c r="C8" s="222"/>
      <c r="D8" s="10">
        <v>6</v>
      </c>
      <c r="E8" s="105">
        <f>IF('розділ 1 '!G46&lt;&gt;0,'розділ 1 '!I46*100/'розділ 1 '!G46,0)</f>
        <v>95.68281938325991</v>
      </c>
    </row>
    <row r="9" spans="2:5" ht="18" customHeight="1">
      <c r="B9" s="222" t="s">
        <v>96</v>
      </c>
      <c r="C9" s="222"/>
      <c r="D9" s="10">
        <v>7</v>
      </c>
      <c r="E9" s="88">
        <f>IF('розділ 3'!J52&lt;&gt;0,'розділ 1 '!I46/'розділ 3'!J52,0)</f>
        <v>271.5</v>
      </c>
    </row>
    <row r="10" spans="2:5" ht="25.5" customHeight="1">
      <c r="B10" s="222" t="s">
        <v>106</v>
      </c>
      <c r="C10" s="222"/>
      <c r="D10" s="10">
        <v>8</v>
      </c>
      <c r="E10" s="88">
        <f>IF('розділ 3'!J52&lt;&gt;0,'розділ 1 '!F46/'розділ 3'!J52,0)</f>
        <v>310.5</v>
      </c>
    </row>
    <row r="11" spans="2:5" ht="16.5" customHeight="1">
      <c r="B11" s="215" t="s">
        <v>62</v>
      </c>
      <c r="C11" s="217"/>
      <c r="D11" s="10">
        <v>9</v>
      </c>
      <c r="E11" s="84">
        <v>47</v>
      </c>
    </row>
    <row r="12" spans="2:5" ht="16.5" customHeight="1">
      <c r="B12" s="331" t="s">
        <v>103</v>
      </c>
      <c r="C12" s="331"/>
      <c r="D12" s="10">
        <v>10</v>
      </c>
      <c r="E12" s="84">
        <v>155</v>
      </c>
    </row>
    <row r="13" spans="2:5" ht="16.5" customHeight="1">
      <c r="B13" s="328" t="s">
        <v>201</v>
      </c>
      <c r="C13" s="330"/>
      <c r="D13" s="10">
        <v>11</v>
      </c>
      <c r="E13" s="94">
        <v>276</v>
      </c>
    </row>
    <row r="14" spans="2:5" ht="16.5" customHeight="1">
      <c r="B14" s="328" t="s">
        <v>202</v>
      </c>
      <c r="C14" s="330"/>
      <c r="D14" s="10">
        <v>12</v>
      </c>
      <c r="E14" s="94">
        <v>5</v>
      </c>
    </row>
    <row r="15" spans="2:5" ht="16.5" customHeight="1">
      <c r="B15" s="331" t="s">
        <v>30</v>
      </c>
      <c r="C15" s="331"/>
      <c r="D15" s="10">
        <v>13</v>
      </c>
      <c r="E15" s="84">
        <v>65</v>
      </c>
    </row>
    <row r="16" spans="2:5" ht="16.5" customHeight="1">
      <c r="B16" s="331" t="s">
        <v>104</v>
      </c>
      <c r="C16" s="331"/>
      <c r="D16" s="10">
        <v>14</v>
      </c>
      <c r="E16" s="84">
        <v>51</v>
      </c>
    </row>
    <row r="17" spans="2:6" ht="16.5" customHeight="1">
      <c r="B17" s="331" t="s">
        <v>108</v>
      </c>
      <c r="C17" s="331"/>
      <c r="D17" s="10">
        <v>15</v>
      </c>
      <c r="E17" s="84">
        <v>23</v>
      </c>
      <c r="F17" s="93"/>
    </row>
    <row r="18" spans="2:5" ht="15" customHeight="1">
      <c r="B18" s="65"/>
      <c r="C18" s="65"/>
      <c r="D18" s="44"/>
      <c r="E18" s="44"/>
    </row>
    <row r="19" spans="2:5" ht="15" customHeight="1">
      <c r="B19" s="65"/>
      <c r="C19" s="65"/>
      <c r="D19" s="44"/>
      <c r="E19" s="44"/>
    </row>
    <row r="20" spans="2:5" ht="15" customHeight="1">
      <c r="B20" s="336" t="s">
        <v>165</v>
      </c>
      <c r="C20" s="336"/>
      <c r="D20" s="337" t="s">
        <v>216</v>
      </c>
      <c r="E20" s="337"/>
    </row>
    <row r="21" spans="2:5" ht="15.75" customHeight="1">
      <c r="B21" s="59"/>
      <c r="C21" s="79" t="s">
        <v>97</v>
      </c>
      <c r="D21" s="338" t="s">
        <v>98</v>
      </c>
      <c r="E21" s="338"/>
    </row>
    <row r="22" spans="2:5" ht="12.75">
      <c r="B22" s="59"/>
      <c r="C22" s="59"/>
      <c r="D22" s="80"/>
      <c r="E22" s="80"/>
    </row>
    <row r="23" spans="2:8" ht="12.75" customHeight="1">
      <c r="B23" s="60" t="s">
        <v>102</v>
      </c>
      <c r="C23" s="81"/>
      <c r="D23" s="339" t="s">
        <v>217</v>
      </c>
      <c r="E23" s="339"/>
      <c r="H23" s="93"/>
    </row>
    <row r="24" spans="2:5" ht="15.75" customHeight="1">
      <c r="B24" s="61"/>
      <c r="C24" s="79" t="s">
        <v>97</v>
      </c>
      <c r="D24" s="338" t="s">
        <v>98</v>
      </c>
      <c r="E24" s="338"/>
    </row>
    <row r="25" spans="2:5" ht="12.75">
      <c r="B25" s="62" t="s">
        <v>99</v>
      </c>
      <c r="C25" s="82"/>
      <c r="D25" s="342">
        <v>892500084</v>
      </c>
      <c r="E25" s="342"/>
    </row>
    <row r="26" spans="2:5" ht="12.75">
      <c r="B26" s="63" t="s">
        <v>100</v>
      </c>
      <c r="C26" s="82"/>
      <c r="D26" s="343"/>
      <c r="E26" s="343"/>
    </row>
    <row r="27" spans="2:5" ht="12.75">
      <c r="B27" s="62" t="s">
        <v>101</v>
      </c>
      <c r="C27" s="83"/>
      <c r="D27" s="343" t="s">
        <v>218</v>
      </c>
      <c r="E27" s="343"/>
    </row>
    <row r="28" ht="15.75" customHeight="1"/>
    <row r="29" spans="4:5" ht="12.75" customHeight="1">
      <c r="D29" s="335" t="s">
        <v>219</v>
      </c>
      <c r="E29" s="335"/>
    </row>
  </sheetData>
  <sheetProtection/>
  <mergeCells count="22">
    <mergeCell ref="B13:C13"/>
    <mergeCell ref="B14:C14"/>
    <mergeCell ref="D24:E24"/>
    <mergeCell ref="D25:E25"/>
    <mergeCell ref="D26:E26"/>
    <mergeCell ref="D27:E27"/>
    <mergeCell ref="B2:C2"/>
    <mergeCell ref="B3:C3"/>
    <mergeCell ref="B8:C8"/>
    <mergeCell ref="B9:C9"/>
    <mergeCell ref="B10:C10"/>
    <mergeCell ref="B4:B7"/>
    <mergeCell ref="D29:E29"/>
    <mergeCell ref="B20:C20"/>
    <mergeCell ref="D20:E20"/>
    <mergeCell ref="D21:E21"/>
    <mergeCell ref="D23:E23"/>
    <mergeCell ref="B11:C11"/>
    <mergeCell ref="B12:C12"/>
    <mergeCell ref="B15:C15"/>
    <mergeCell ref="B16:C16"/>
    <mergeCell ref="B17:C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6" r:id="rId1"/>
  <headerFooter>
    <oddFooter>&amp;LB5DB65BC&amp;C&amp;R5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2024-01-03T08:33:48Z</cp:lastPrinted>
  <dcterms:created xsi:type="dcterms:W3CDTF">2004-04-20T14:33:35Z</dcterms:created>
  <dcterms:modified xsi:type="dcterms:W3CDTF">2024-01-03T08:33:55Z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B5DB65BC</vt:lpwstr>
  </property>
  <property fmtid="{D5CDD505-2E9C-101B-9397-08002B2CF9AE}" pid="9" name="Підрозділ">
    <vt:lpwstr>Березанський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